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3256" windowHeight="13176" tabRatio="546" firstSheet="4" activeTab="4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2nd source summary" sheetId="12" r:id="rId5"/>
  </sheets>
  <calcPr calcId="125725"/>
</workbook>
</file>

<file path=xl/calcChain.xml><?xml version="1.0" encoding="utf-8"?>
<calcChain xmlns="http://schemas.openxmlformats.org/spreadsheetml/2006/main">
  <c r="J147" i="4"/>
  <c r="H147"/>
  <c r="K146"/>
  <c r="K145"/>
  <c r="K144"/>
  <c r="K143"/>
  <c r="K142"/>
  <c r="F142"/>
  <c r="K141"/>
  <c r="F141"/>
  <c r="K140"/>
  <c r="K139"/>
  <c r="K138"/>
  <c r="D138"/>
  <c r="K137"/>
  <c r="D137"/>
  <c r="K136"/>
  <c r="K135"/>
  <c r="D135"/>
  <c r="K134"/>
  <c r="K133"/>
  <c r="F133"/>
  <c r="K132"/>
  <c r="K131"/>
  <c r="K130"/>
  <c r="K129"/>
  <c r="K128"/>
  <c r="K127"/>
  <c r="K126"/>
  <c r="K125"/>
  <c r="K124"/>
  <c r="K123"/>
  <c r="K122"/>
  <c r="K121"/>
  <c r="K120"/>
  <c r="K119"/>
  <c r="K118"/>
  <c r="G118"/>
  <c r="K117"/>
  <c r="K116"/>
  <c r="K115"/>
  <c r="K114"/>
  <c r="K113"/>
  <c r="K112"/>
  <c r="K111"/>
  <c r="K110"/>
  <c r="K109"/>
  <c r="K108"/>
  <c r="K107"/>
  <c r="G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G87"/>
  <c r="K86"/>
  <c r="K85"/>
  <c r="K84"/>
  <c r="K83"/>
  <c r="K82"/>
  <c r="K81"/>
  <c r="K80"/>
  <c r="K79"/>
  <c r="K78"/>
  <c r="K77"/>
  <c r="K76"/>
  <c r="G76"/>
  <c r="K75"/>
  <c r="K74"/>
  <c r="K73"/>
  <c r="K72"/>
  <c r="K71"/>
  <c r="G71"/>
  <c r="K70"/>
  <c r="K69"/>
  <c r="K68"/>
  <c r="K67"/>
  <c r="K66"/>
  <c r="K65"/>
  <c r="K64"/>
  <c r="K63"/>
  <c r="K62"/>
  <c r="K61"/>
  <c r="K60"/>
  <c r="K59"/>
  <c r="K58"/>
  <c r="K57"/>
  <c r="G57"/>
  <c r="K56"/>
  <c r="K55"/>
  <c r="K54"/>
  <c r="K53"/>
  <c r="K52"/>
  <c r="K51"/>
  <c r="K50"/>
  <c r="K49"/>
  <c r="K48"/>
  <c r="G48"/>
  <c r="K47"/>
  <c r="K46"/>
  <c r="K45"/>
  <c r="K44"/>
  <c r="G44"/>
  <c r="K43"/>
  <c r="G43"/>
  <c r="K42"/>
  <c r="K41"/>
  <c r="G41"/>
  <c r="K40"/>
  <c r="K39"/>
  <c r="G39"/>
  <c r="K38"/>
  <c r="K37"/>
  <c r="K36"/>
  <c r="G36"/>
  <c r="K35"/>
  <c r="G35"/>
  <c r="K34"/>
  <c r="G34"/>
  <c r="K33"/>
  <c r="G33"/>
  <c r="K32"/>
  <c r="G32"/>
  <c r="K31"/>
  <c r="K30"/>
  <c r="K29"/>
  <c r="K28"/>
  <c r="K27"/>
  <c r="G27"/>
  <c r="K26"/>
  <c r="K25"/>
  <c r="G25"/>
  <c r="K24"/>
  <c r="K23"/>
  <c r="K22"/>
  <c r="K21"/>
  <c r="K20"/>
  <c r="K19"/>
  <c r="G19"/>
  <c r="K18"/>
  <c r="K17"/>
  <c r="K16"/>
  <c r="K15"/>
  <c r="G15"/>
  <c r="K14"/>
  <c r="K13"/>
  <c r="K12"/>
  <c r="G12"/>
  <c r="K11"/>
  <c r="K10"/>
  <c r="K9"/>
  <c r="K8"/>
  <c r="K7"/>
  <c r="K6"/>
  <c r="K5"/>
  <c r="K4"/>
  <c r="K3"/>
  <c r="K2"/>
  <c r="K147" l="1"/>
  <c r="C6" i="1"/>
  <c r="D6"/>
  <c r="B6"/>
  <c r="C3" l="1"/>
  <c r="D3"/>
  <c r="B3"/>
</calcChain>
</file>

<file path=xl/sharedStrings.xml><?xml version="1.0" encoding="utf-8"?>
<sst xmlns="http://schemas.openxmlformats.org/spreadsheetml/2006/main" count="836" uniqueCount="587">
  <si>
    <t>2019 Q4</t>
    <phoneticPr fontId="3" type="noConversion"/>
  </si>
  <si>
    <t>2019 Q3</t>
    <phoneticPr fontId="3" type="noConversion"/>
  </si>
  <si>
    <t>2020 Q1</t>
    <phoneticPr fontId="3" type="noConversion"/>
  </si>
  <si>
    <t xml:space="preserve">導入DDR4 Hynix 4Gb (JSH5AN4G6NBJRV) 2nd source </t>
    <phoneticPr fontId="4" type="noConversion"/>
  </si>
  <si>
    <t xml:space="preserve">導入DDR4 Hynix 8Gb (JSH5AN8G6NCJRV) 2nd source </t>
    <phoneticPr fontId="4" type="noConversion"/>
  </si>
  <si>
    <t>導入 Xtal 24MHzHOSONIC (MPN:E3SB24E00005JE,
Fii part number:141.00912.015)</t>
    <phoneticPr fontId="4" type="noConversion"/>
  </si>
  <si>
    <t>Action</t>
    <phoneticPr fontId="4" type="noConversion"/>
  </si>
  <si>
    <t>Owner</t>
    <phoneticPr fontId="4" type="noConversion"/>
  </si>
  <si>
    <t>Due Date</t>
    <phoneticPr fontId="4" type="noConversion"/>
  </si>
  <si>
    <t>Cost Down金額</t>
    <phoneticPr fontId="4" type="noConversion"/>
  </si>
  <si>
    <t>漲0.01</t>
    <phoneticPr fontId="3" type="noConversion"/>
  </si>
  <si>
    <t>漲0.1</t>
    <phoneticPr fontId="3" type="noConversion"/>
  </si>
  <si>
    <t>漲0.41</t>
    <phoneticPr fontId="3" type="noConversion"/>
  </si>
  <si>
    <t>Remark</t>
    <phoneticPr fontId="3" type="noConversion"/>
  </si>
  <si>
    <t>降低缺料壓力導入</t>
    <phoneticPr fontId="3" type="noConversion"/>
  </si>
  <si>
    <t>因客戶要求導入</t>
    <phoneticPr fontId="3" type="noConversion"/>
  </si>
  <si>
    <t>Redundant parts:
HEADER RF 1*1PORT(341.00485.005) 減少1 pc .</t>
    <phoneticPr fontId="4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</si>
  <si>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</si>
  <si>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</si>
  <si>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4" type="noConversion"/>
  </si>
  <si>
    <t>RD設計改善</t>
    <phoneticPr fontId="3" type="noConversion"/>
  </si>
  <si>
    <t>SCM議價</t>
    <phoneticPr fontId="4" type="noConversion"/>
  </si>
  <si>
    <t>IC DSP 3.6V SMD QFN24 8~96KHz GP/HF TLV320ADC3101IRGER</t>
    <phoneticPr fontId="4" type="noConversion"/>
  </si>
  <si>
    <t>IC eMMC 8GB 2.7~3.6V 5nS SMD FBGA153 GP KLM8G1GETF-B041</t>
    <phoneticPr fontId="4" type="noConversion"/>
  </si>
  <si>
    <t>IC REG 2.5V 500mA SMD SOT23-5 GP JSTLV75525PDBV</t>
    <phoneticPr fontId="4" type="noConversion"/>
  </si>
  <si>
    <t>IC DDR4 SDRAM 8Gb 1.2V 0.625nS SMD FBGA96 GP H5AN8G6NCJR-XNC</t>
    <phoneticPr fontId="4" type="noConversion"/>
  </si>
  <si>
    <t>CONN USB 3.0 A 1*1PORT 2.0mm DIP F RT GP/HF</t>
    <phoneticPr fontId="4" type="noConversion"/>
  </si>
  <si>
    <t>IC DDR4 SDRAM 4Gb 1.2V 0.625nS SMD FBGA96 GP H5AN4G6NBJR-XNC</t>
    <phoneticPr fontId="4" type="noConversion"/>
  </si>
  <si>
    <t>RUBBER PAD 80.6*80.6*1.5mm REV</t>
    <phoneticPr fontId="4" type="noConversion"/>
  </si>
  <si>
    <t>CAP CER 1nF 10% 16V SMD 0201 GP/HF X7R T=0.3mm</t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</si>
  <si>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</si>
  <si>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</si>
  <si>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</si>
  <si>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</si>
  <si>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4" type="noConversion"/>
  </si>
  <si>
    <t>降價幅度前5</t>
    <phoneticPr fontId="4" type="noConversion"/>
  </si>
  <si>
    <t>漲價幅度前5</t>
    <phoneticPr fontId="4" type="noConversion"/>
  </si>
  <si>
    <t>2019 Q4: USD$45.8596 降為 2020 Q1: USD$44.9794</t>
    <phoneticPr fontId="3" type="noConversion"/>
  </si>
  <si>
    <t>done</t>
    <phoneticPr fontId="4" type="noConversion"/>
  </si>
  <si>
    <t>sourcer</t>
    <phoneticPr fontId="4" type="noConversion"/>
  </si>
  <si>
    <t>BOM總共降USD$0.88022 (SCM effort)</t>
    <phoneticPr fontId="3" type="noConversion"/>
  </si>
  <si>
    <t>Housings from N.W.E</t>
    <phoneticPr fontId="4" type="noConversion"/>
  </si>
  <si>
    <t>CABLE HDMI 19P 1800+-30mm BLAC</t>
    <phoneticPr fontId="4" type="noConversion"/>
  </si>
  <si>
    <t>B&amp;S</t>
    <phoneticPr fontId="3" type="noConversion"/>
  </si>
  <si>
    <t>BOM(USD)</t>
    <phoneticPr fontId="3" type="noConversion"/>
  </si>
  <si>
    <t>FXN</t>
    <phoneticPr fontId="3" type="noConversion"/>
  </si>
  <si>
    <t>Selling price</t>
    <phoneticPr fontId="3" type="noConversion"/>
  </si>
  <si>
    <t>MVA</t>
    <phoneticPr fontId="3" type="noConversion"/>
  </si>
  <si>
    <t>MoH</t>
    <phoneticPr fontId="3" type="noConversion"/>
  </si>
  <si>
    <t>Redundant parts:
SW TACT (182.00154.005)減少 1 pc.</t>
    <phoneticPr fontId="4" type="noConversion"/>
  </si>
  <si>
    <t>Category</t>
    <phoneticPr fontId="3" type="noConversion"/>
  </si>
  <si>
    <t>Packing</t>
    <phoneticPr fontId="3" type="noConversion"/>
  </si>
  <si>
    <t>Testing</t>
    <phoneticPr fontId="3" type="noConversion"/>
  </si>
  <si>
    <t>reduced 1 person</t>
    <phoneticPr fontId="3" type="noConversion"/>
  </si>
  <si>
    <t>Modify the command "set_audio_record_10" to "set  audio_record_5" to reduce 5s in FT2</t>
    <phoneticPr fontId="3" type="noConversion"/>
  </si>
  <si>
    <t>Actions</t>
    <phoneticPr fontId="3" type="noConversion"/>
  </si>
  <si>
    <t>Owner</t>
    <phoneticPr fontId="3" type="noConversion"/>
  </si>
  <si>
    <t>IE</t>
    <phoneticPr fontId="3" type="noConversion"/>
  </si>
  <si>
    <t>TE</t>
    <phoneticPr fontId="3" type="noConversion"/>
  </si>
  <si>
    <t>Move the "Scan Bluetooth" item to the end testing process+ Skip 4K30Hz to reduce 15s in FT2</t>
    <phoneticPr fontId="3" type="noConversion"/>
  </si>
  <si>
    <t xml:space="preserve">Apply new customer image to skip test CRC 0x00260 reduce 18s in the FT1 </t>
    <phoneticPr fontId="3" type="noConversion"/>
  </si>
  <si>
    <t>TE</t>
    <phoneticPr fontId="3" type="noConversion"/>
  </si>
  <si>
    <t>Use the HDMI 4K60Hz card to skip TV 4K and reduce the cycle time in the FT station.</t>
    <phoneticPr fontId="3" type="noConversion"/>
  </si>
  <si>
    <t>Due Date</t>
    <phoneticPr fontId="3" type="noConversion"/>
  </si>
  <si>
    <t>done</t>
    <phoneticPr fontId="3" type="noConversion"/>
  </si>
  <si>
    <t>Categories</t>
    <phoneticPr fontId="0" type="noConversion"/>
  </si>
  <si>
    <t>Part Number</t>
    <phoneticPr fontId="3" type="noConversion"/>
  </si>
  <si>
    <t>DESCRIPTION</t>
  </si>
  <si>
    <t>MPN</t>
    <phoneticPr fontId="0" type="noConversion"/>
  </si>
  <si>
    <t>Manufacturer</t>
    <phoneticPr fontId="0" type="noConversion"/>
  </si>
  <si>
    <t>Quantity</t>
  </si>
  <si>
    <t>2019 Q4 U/P</t>
    <phoneticPr fontId="0" type="noConversion"/>
  </si>
  <si>
    <t>2019 Q4 Amt.</t>
    <phoneticPr fontId="0" type="noConversion"/>
  </si>
  <si>
    <t>2020 Q1 U/P</t>
    <phoneticPr fontId="3" type="noConversion"/>
  </si>
  <si>
    <t>2020 Q1 Amt.</t>
    <phoneticPr fontId="3" type="noConversion"/>
  </si>
  <si>
    <t>Amt. Dif.</t>
    <phoneticPr fontId="3" type="noConversion"/>
  </si>
  <si>
    <t>IC</t>
    <phoneticPr fontId="0" type="noConversion"/>
  </si>
  <si>
    <t>JSTLV320ADC310</t>
    <phoneticPr fontId="3" type="noConversion"/>
  </si>
  <si>
    <t>IC DSP 3.6V SMD QFN24 8~96KHz GP/HF TLV320ADC3101IRGER</t>
    <phoneticPr fontId="3" type="noConversion"/>
  </si>
  <si>
    <t>TLV320ADC3101IRGER</t>
    <phoneticPr fontId="0" type="noConversion"/>
  </si>
  <si>
    <t>TI</t>
    <phoneticPr fontId="0" type="noConversion"/>
  </si>
  <si>
    <t>Chipset</t>
    <phoneticPr fontId="0" type="noConversion"/>
  </si>
  <si>
    <t>001.01313.005</t>
  </si>
  <si>
    <t>IC MPU 3.3V SMD FCBGA49 2.4GHz GP/HF CYW20704UA2KFFB1GT CYPRESS</t>
  </si>
  <si>
    <t>CYW20704UA2KFFB1G</t>
    <phoneticPr fontId="0" type="noConversion"/>
  </si>
  <si>
    <t>CYPRESS</t>
    <phoneticPr fontId="0" type="noConversion"/>
  </si>
  <si>
    <t>Chipset</t>
    <phoneticPr fontId="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</si>
  <si>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</si>
  <si>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</si>
  <si>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</si>
  <si>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</si>
  <si>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0" type="noConversion"/>
  </si>
  <si>
    <t>002.02753.005</t>
    <phoneticPr fontId="0" type="noConversion"/>
  </si>
  <si>
    <t>IC PER 1.8/3.3V SMD FCBGA393 GP ARM S905X2-B</t>
    <phoneticPr fontId="0" type="noConversion"/>
  </si>
  <si>
    <t>S905X2-B</t>
    <phoneticPr fontId="0" type="noConversion"/>
  </si>
  <si>
    <t>AMLOGIC</t>
    <phoneticPr fontId="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</si>
  <si>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</si>
  <si>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</si>
  <si>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</si>
  <si>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</si>
  <si>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</si>
  <si>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</si>
  <si>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</si>
  <si>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3" type="noConversion"/>
  </si>
  <si>
    <t>IC</t>
    <phoneticPr fontId="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</si>
  <si>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</si>
  <si>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</si>
  <si>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</si>
  <si>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</si>
  <si>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0" type="noConversion"/>
  </si>
  <si>
    <t>053.00452.005</t>
    <phoneticPr fontId="3" type="noConversion"/>
  </si>
  <si>
    <t>IC DDR4 SDRAM 8Gb 1.2V 0.625nS SMD FBGA96 GP H5AN8G6NCJR-XNC</t>
    <phoneticPr fontId="0" type="noConversion"/>
  </si>
  <si>
    <t>K4A8G165WC-BCTD</t>
    <phoneticPr fontId="0" type="noConversion"/>
  </si>
  <si>
    <t>SAMSUNG</t>
    <phoneticPr fontId="0" type="noConversion"/>
  </si>
  <si>
    <t>067.00140.005</t>
  </si>
  <si>
    <t>IC eMMC 8GB 2.7~3.6V 5nS SMD FBGA153 GP KLM8G1GETF-B041</t>
  </si>
  <si>
    <t>KLM8G1GETF-B041</t>
    <phoneticPr fontId="0" type="noConversion"/>
  </si>
  <si>
    <t>SAMSUNG</t>
  </si>
  <si>
    <t>IC</t>
    <phoneticPr fontId="0" type="noConversion"/>
  </si>
  <si>
    <t>095.00072.005</t>
  </si>
  <si>
    <t>IR RECEIVER 38KHz SMD SMD4 GP TSOP75338TR</t>
  </si>
  <si>
    <t>TSOP75338TR</t>
  </si>
  <si>
    <t>VISHAY</t>
  </si>
  <si>
    <t>IC</t>
    <phoneticPr fontId="0" type="noConversion"/>
  </si>
  <si>
    <t>101.00007.015</t>
    <phoneticPr fontId="3" type="noConversion"/>
  </si>
  <si>
    <t>TR NPN 40V 200mA SMD SOT23 GP</t>
    <phoneticPr fontId="0" type="noConversion"/>
  </si>
  <si>
    <t>MMBT3904</t>
    <phoneticPr fontId="0" type="noConversion"/>
  </si>
  <si>
    <t>NXP</t>
    <phoneticPr fontId="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</si>
  <si>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</si>
  <si>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</si>
  <si>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</si>
  <si>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</si>
  <si>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</si>
  <si>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</si>
  <si>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3" type="noConversion"/>
  </si>
  <si>
    <t>LITTELFUSE</t>
    <phoneticPr fontId="3" type="noConversion"/>
  </si>
  <si>
    <t>119.00102.015</t>
    <phoneticPr fontId="3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</si>
  <si>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</si>
  <si>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</si>
  <si>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</si>
  <si>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</si>
  <si>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</si>
  <si>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</si>
  <si>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</si>
  <si>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</si>
  <si>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</si>
  <si>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</si>
  <si>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3" type="noConversion"/>
  </si>
  <si>
    <t xml:space="preserve">LED CHIP 28.5/112/14.5mcd R/G/B 616/515/460nm 1P SMD 1.6*1.6mm GP </t>
    <phoneticPr fontId="3" type="noConversion"/>
  </si>
  <si>
    <t>19-137/R6GHBHC/S1906/2T</t>
    <phoneticPr fontId="0" type="noConversion"/>
  </si>
  <si>
    <t>EVERLIGHT</t>
    <phoneticPr fontId="0" type="noConversion"/>
  </si>
  <si>
    <t>RLC</t>
    <phoneticPr fontId="0" type="noConversion"/>
  </si>
  <si>
    <t>130.01605.005</t>
    <phoneticPr fontId="3" type="noConversion"/>
  </si>
  <si>
    <t>IND C 1.5nH 0.1nH 600mA 0.15ohm Q=14 SMD 0201 GP/HF</t>
  </si>
  <si>
    <t>HKQ0603U1N5B-T</t>
    <phoneticPr fontId="0" type="noConversion"/>
  </si>
  <si>
    <t>TAIYO</t>
    <phoneticPr fontId="0" type="noConversion"/>
  </si>
  <si>
    <t>131.00072.005</t>
  </si>
  <si>
    <t>IND TF 3.9nH 0.1nH 400mA 0.3ohm Q=14 SMD 0201 GP/HF</t>
  </si>
  <si>
    <t>LQP03TN3N9B02D</t>
    <phoneticPr fontId="0" type="noConversion"/>
  </si>
  <si>
    <t>MURATA</t>
    <phoneticPr fontId="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</si>
  <si>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</si>
  <si>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</si>
  <si>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</si>
  <si>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</si>
  <si>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</si>
  <si>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</si>
  <si>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</si>
  <si>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</si>
  <si>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0" type="noConversion"/>
  </si>
  <si>
    <t>JSLG1P109RNLF</t>
    <phoneticPr fontId="0" type="noConversion"/>
  </si>
  <si>
    <t xml:space="preserve">XFMR LAN 350uH DIP GP LG1P109RN LF </t>
    <phoneticPr fontId="0" type="noConversion"/>
  </si>
  <si>
    <t xml:space="preserve">LG1P109RN-LF </t>
  </si>
  <si>
    <t xml:space="preserve">Bothhand </t>
    <phoneticPr fontId="0" type="noConversion"/>
  </si>
  <si>
    <t>XTAL</t>
    <phoneticPr fontId="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</si>
  <si>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</si>
  <si>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</si>
  <si>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</si>
  <si>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</si>
  <si>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0" type="noConversion"/>
  </si>
  <si>
    <t>141.00827.005</t>
    <phoneticPr fontId="3" type="noConversion"/>
  </si>
  <si>
    <t>XTAL 20MHz 20ppm 8pF 50ohm SMD GP/HF 2.5*2mm -30~+105DegC</t>
  </si>
  <si>
    <t>8Z20072001</t>
    <phoneticPr fontId="0" type="noConversion"/>
  </si>
  <si>
    <t>TXC</t>
    <phoneticPr fontId="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</si>
  <si>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</si>
  <si>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</si>
  <si>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</si>
  <si>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</si>
  <si>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</si>
  <si>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</si>
  <si>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0" type="noConversion"/>
  </si>
  <si>
    <t>MURATA</t>
    <phoneticPr fontId="0" type="noConversion"/>
  </si>
  <si>
    <t>151.00376.005</t>
  </si>
  <si>
    <t>BEAD C 120ohm 25% 2.5A 0.08ohm SMD 0603 GP/HF</t>
  </si>
  <si>
    <t>PBY160808T-121Y-N</t>
    <phoneticPr fontId="0" type="noConversion"/>
  </si>
  <si>
    <t>CHILISIN</t>
    <phoneticPr fontId="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</si>
  <si>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</si>
  <si>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</si>
  <si>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</si>
  <si>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</si>
  <si>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</si>
  <si>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</si>
  <si>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</si>
  <si>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</si>
  <si>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</si>
  <si>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</si>
  <si>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</si>
  <si>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</si>
  <si>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</si>
  <si>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</si>
  <si>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</si>
  <si>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</si>
  <si>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</si>
  <si>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</si>
  <si>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</si>
  <si>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</si>
  <si>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</si>
  <si>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</si>
  <si>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</si>
  <si>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</si>
  <si>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</si>
  <si>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</si>
  <si>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</si>
  <si>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</si>
  <si>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</si>
  <si>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</si>
  <si>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</si>
  <si>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</si>
  <si>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0" type="noConversion"/>
  </si>
  <si>
    <t>201.00169.005</t>
  </si>
  <si>
    <t>CAP CER 10nF 10% 10V SMD 0201 GP/HF X7R T=0.3mm</t>
  </si>
  <si>
    <t>GRM033R71A103KA01D</t>
    <phoneticPr fontId="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</si>
  <si>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</si>
  <si>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</si>
  <si>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</si>
  <si>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</si>
  <si>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</si>
  <si>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</si>
  <si>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</si>
  <si>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</si>
  <si>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</si>
  <si>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</si>
  <si>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</si>
  <si>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</si>
  <si>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</si>
  <si>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</si>
  <si>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</si>
  <si>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</si>
  <si>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0" type="noConversion"/>
  </si>
  <si>
    <t>201.00387.015</t>
  </si>
  <si>
    <t>CAP CER 1uF 20% 6.3V SMD 0201 GP/HF X5R T=0.3mm</t>
  </si>
  <si>
    <t>GRM033R60J105MEA2D</t>
    <phoneticPr fontId="0" type="noConversion"/>
  </si>
  <si>
    <t>201.00500.005</t>
  </si>
  <si>
    <t>CAP CER 2pF +-0.05pF 25V SMD 0201 GP/HF NPO T=0.3mm HI-Q</t>
  </si>
  <si>
    <t>GJM0335C1E2R0WB01D</t>
    <phoneticPr fontId="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</si>
  <si>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</si>
  <si>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</si>
  <si>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</si>
  <si>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</si>
  <si>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</si>
  <si>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</si>
  <si>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</si>
  <si>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</si>
  <si>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</si>
  <si>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</si>
  <si>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</si>
  <si>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</si>
  <si>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</si>
  <si>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</si>
  <si>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</si>
  <si>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</si>
  <si>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</si>
  <si>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</si>
  <si>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</si>
  <si>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</si>
  <si>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0" type="noConversion"/>
  </si>
  <si>
    <t>202.01403.005</t>
  </si>
  <si>
    <t xml:space="preserve">CAP CER 2.2uF 20% 10V SMD 0402 GP/HF X6S T=0.5mm </t>
  </si>
  <si>
    <t>GRM155C81A225ME15D</t>
    <phoneticPr fontId="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</si>
  <si>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</si>
  <si>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</si>
  <si>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</si>
  <si>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</si>
  <si>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</si>
  <si>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</si>
  <si>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</si>
  <si>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</si>
  <si>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</si>
  <si>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</si>
  <si>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</si>
  <si>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</si>
  <si>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</si>
  <si>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</si>
  <si>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</si>
  <si>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</si>
  <si>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</si>
  <si>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</si>
  <si>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</si>
  <si>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</si>
  <si>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</si>
  <si>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</si>
  <si>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</si>
  <si>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</si>
  <si>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</si>
  <si>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</si>
  <si>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</si>
  <si>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</si>
  <si>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</si>
  <si>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</si>
  <si>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</si>
  <si>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</si>
  <si>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</si>
  <si>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</si>
  <si>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</si>
  <si>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0" type="noConversion"/>
  </si>
  <si>
    <t>251.00005.005</t>
  </si>
  <si>
    <t>RES C SMD 0402 10Kohm 5% GP/HF 1/16W</t>
  </si>
  <si>
    <t>RM04JTN103</t>
    <phoneticPr fontId="0" type="noConversion"/>
  </si>
  <si>
    <t>TA-I</t>
    <phoneticPr fontId="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</si>
  <si>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</si>
  <si>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</si>
  <si>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</si>
  <si>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</si>
  <si>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</si>
  <si>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</si>
  <si>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</si>
  <si>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</si>
  <si>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</si>
  <si>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</si>
  <si>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</si>
  <si>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</si>
  <si>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</si>
  <si>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</si>
  <si>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</si>
  <si>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</si>
  <si>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</si>
  <si>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</si>
  <si>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</si>
  <si>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</si>
  <si>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</si>
  <si>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</si>
  <si>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</si>
  <si>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</si>
  <si>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</si>
  <si>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</si>
  <si>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</si>
  <si>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</si>
  <si>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</si>
  <si>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</si>
  <si>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</si>
  <si>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</si>
  <si>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</si>
  <si>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</si>
  <si>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</si>
  <si>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</si>
  <si>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</si>
  <si>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</si>
  <si>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</si>
  <si>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</si>
  <si>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</si>
  <si>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</si>
  <si>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</si>
  <si>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</si>
  <si>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</si>
  <si>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</si>
  <si>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</si>
  <si>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3" type="noConversion"/>
  </si>
  <si>
    <t>260.00168.005</t>
  </si>
  <si>
    <t>RES C SMD 0201 8.2Kohm 1% GP/HF 1/20W</t>
  </si>
  <si>
    <t>RC0201FR-078K2L</t>
    <phoneticPr fontId="3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</si>
  <si>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</si>
  <si>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</si>
  <si>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</si>
  <si>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</si>
  <si>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</si>
  <si>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</si>
  <si>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</si>
  <si>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</si>
  <si>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</si>
  <si>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</si>
  <si>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</si>
  <si>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</si>
  <si>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</si>
  <si>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</si>
  <si>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0" type="noConversion"/>
  </si>
  <si>
    <t>RLC</t>
    <phoneticPr fontId="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</si>
  <si>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</si>
  <si>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</si>
  <si>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</si>
  <si>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</si>
  <si>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</si>
  <si>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</si>
  <si>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</si>
  <si>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</si>
  <si>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</si>
  <si>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</si>
  <si>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</si>
  <si>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</si>
  <si>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</si>
  <si>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</si>
  <si>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</si>
  <si>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</si>
  <si>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</si>
  <si>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</si>
  <si>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</si>
  <si>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</si>
  <si>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</si>
  <si>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</si>
  <si>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</si>
  <si>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</si>
  <si>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0" type="noConversion"/>
  </si>
  <si>
    <t>WALSIN</t>
    <phoneticPr fontId="0" type="noConversion"/>
  </si>
  <si>
    <t>261.01095.005</t>
  </si>
  <si>
    <t>RES C SMD 0402 240ohm 1% GP/HF</t>
  </si>
  <si>
    <t>WR04X2400FTL</t>
    <phoneticPr fontId="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</si>
  <si>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</si>
  <si>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</si>
  <si>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</si>
  <si>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</si>
  <si>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</si>
  <si>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</si>
  <si>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</si>
  <si>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</si>
  <si>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</si>
  <si>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</si>
  <si>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</si>
  <si>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0" type="noConversion"/>
  </si>
  <si>
    <t>261.01305.005</t>
  </si>
  <si>
    <t>RES C SMD 0402 68Kohm 1% GP/HF</t>
  </si>
  <si>
    <t>RM04FTN6802</t>
    <phoneticPr fontId="0" type="noConversion"/>
  </si>
  <si>
    <t>261.01308.015</t>
  </si>
  <si>
    <t>RES C SMD 0402 160Kohm 1% GP/HF 1/16W</t>
  </si>
  <si>
    <t>RM04FTN1603</t>
    <phoneticPr fontId="0" type="noConversion"/>
  </si>
  <si>
    <t>261.01354.005</t>
  </si>
  <si>
    <t>RES C SMD 0402 27Kohm 1% GP/HF 1/16W</t>
  </si>
  <si>
    <t>RC0402FR-0727KL</t>
  </si>
  <si>
    <t>CONN/SW/ANT</t>
    <phoneticPr fontId="0" type="noConversion"/>
  </si>
  <si>
    <t>335.00029.005</t>
  </si>
  <si>
    <t>CONN AUDIO JACK 1*1PORT D=3.6/7.0mm DIP F RT GP</t>
  </si>
  <si>
    <t>JA13331-N102-4F</t>
    <phoneticPr fontId="0" type="noConversion"/>
  </si>
  <si>
    <t>FOXCONN</t>
    <phoneticPr fontId="0" type="noConversion"/>
  </si>
  <si>
    <t>335.00055.005</t>
  </si>
  <si>
    <t>CONN USB 3.0 A 1*1PORT 2.0mm DIP F RT GP/HF</t>
  </si>
  <si>
    <t>UEA191C-40062-4H</t>
  </si>
  <si>
    <t>FOXCONN</t>
  </si>
  <si>
    <t>JSSHD5014SGLH6</t>
    <phoneticPr fontId="3" type="noConversion"/>
  </si>
  <si>
    <t xml:space="preserve">CONN PWR JACK 1*1PORT D=2/6.5mm DIP FEMALE RT GP 5V 2A  </t>
    <phoneticPr fontId="3" type="noConversion"/>
  </si>
  <si>
    <t>SHD-5014SGLH6-ES-L2-TR</t>
    <phoneticPr fontId="3" type="noConversion"/>
  </si>
  <si>
    <t>341.00009.005</t>
  </si>
  <si>
    <t>HEADER PIN 1*5P 2.54mm DIP MALE ST GP</t>
  </si>
  <si>
    <t>HB11051</t>
    <phoneticPr fontId="0" type="noConversion"/>
  </si>
  <si>
    <t>342.01036.005</t>
  </si>
  <si>
    <t>CONN HDMI A 19PIN 1*1PORT 0.5mm SMD MALE RT GP</t>
  </si>
  <si>
    <t>QJ51191-LFB4-7F</t>
    <phoneticPr fontId="0" type="noConversion"/>
  </si>
  <si>
    <t>CONN/SW/ANT</t>
    <phoneticPr fontId="0" type="noConversion"/>
  </si>
  <si>
    <t>342.01519.005</t>
  </si>
  <si>
    <t>CONN RJ45 8P8C 1u"GOLD 1*1PORT W/LED Y/G 2.04mm DIP F RT GP BLACK</t>
  </si>
  <si>
    <t>JMP1N01-RA117-4F</t>
    <phoneticPr fontId="0" type="noConversion"/>
  </si>
  <si>
    <t>Memory</t>
    <phoneticPr fontId="0" type="noConversion"/>
  </si>
  <si>
    <t>JSK4A4G165WEBC</t>
    <phoneticPr fontId="3" type="noConversion"/>
  </si>
  <si>
    <t>IC DDR4 SDRAM 4Gb 1.2V 0.625nS SMD FBGA96 GP H5AN4G6NBJR-XNC</t>
    <phoneticPr fontId="0" type="noConversion"/>
  </si>
  <si>
    <t>K4A4G165WE-BCTD</t>
    <phoneticPr fontId="0" type="noConversion"/>
  </si>
  <si>
    <t>SAMSUNG</t>
    <phoneticPr fontId="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</si>
  <si>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</si>
  <si>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</si>
  <si>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</si>
  <si>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</si>
  <si>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</si>
  <si>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</si>
  <si>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</si>
  <si>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</si>
  <si>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0" type="noConversion"/>
  </si>
  <si>
    <t>591.00046.005</t>
  </si>
  <si>
    <t xml:space="preserve">SOLDER PASTE S3X58 M500 GP/HF </t>
    <phoneticPr fontId="0" type="noConversion"/>
  </si>
  <si>
    <t>S3X58-M500</t>
    <phoneticPr fontId="0" type="noConversion"/>
  </si>
  <si>
    <t>KOKI</t>
    <phoneticPr fontId="0" type="noConversion"/>
  </si>
  <si>
    <t>Package</t>
    <phoneticPr fontId="0" type="noConversion"/>
  </si>
  <si>
    <t>503.00039.015</t>
    <phoneticPr fontId="0" type="noConversion"/>
  </si>
  <si>
    <t xml:space="preserve">LABEL BLANK 19.05*5mm REV.1 WHITE GP/HF T77H470.00 </t>
  </si>
  <si>
    <t>CHIYODA</t>
    <phoneticPr fontId="0" type="noConversion"/>
  </si>
  <si>
    <t>PCB</t>
    <phoneticPr fontId="0" type="noConversion"/>
  </si>
  <si>
    <t>308.03263.025</t>
    <phoneticPr fontId="0" type="noConversion"/>
  </si>
  <si>
    <t>PCB 6L OSP REV.015 4PCS GP 84*84mm T99X171T00</t>
    <phoneticPr fontId="0" type="noConversion"/>
  </si>
  <si>
    <t>AVARY</t>
    <phoneticPr fontId="3" type="noConversion"/>
  </si>
  <si>
    <t>Accessory (cable)</t>
    <phoneticPr fontId="0" type="noConversion"/>
  </si>
  <si>
    <t>371.01056.005</t>
  </si>
  <si>
    <t>CABLE RJ45 ASSY 1500+-50mm BLA</t>
  </si>
  <si>
    <t>CT8R02R-CGD04-DF</t>
    <phoneticPr fontId="3" type="noConversion"/>
  </si>
  <si>
    <t>Accessory (cable)</t>
    <phoneticPr fontId="0" type="noConversion"/>
  </si>
  <si>
    <t>371.01057.005</t>
  </si>
  <si>
    <t>CABLE HDMI 19P 1800+-30mm BLAC</t>
  </si>
  <si>
    <t>CUJA02A-CG021-DF</t>
    <phoneticPr fontId="3" type="noConversion"/>
  </si>
  <si>
    <t>ME</t>
    <phoneticPr fontId="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</si>
  <si>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</si>
  <si>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</si>
  <si>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</si>
  <si>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</si>
  <si>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</si>
  <si>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</si>
  <si>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</si>
  <si>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0" type="noConversion"/>
  </si>
  <si>
    <t>SPRING CLIP SHIELDING CLIP REV.C T99X171T00 SUS301 GP</t>
    <phoneticPr fontId="0" type="noConversion"/>
  </si>
  <si>
    <t>ICSRC6511SFR</t>
  </si>
  <si>
    <t>Moda-InnoChips Co., Ltd.</t>
  </si>
  <si>
    <t>441.00896.005</t>
    <phoneticPr fontId="3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</si>
  <si>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</si>
  <si>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</si>
  <si>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</si>
  <si>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</si>
  <si>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</si>
  <si>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</si>
  <si>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</si>
  <si>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</si>
  <si>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</si>
  <si>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</si>
  <si>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</si>
  <si>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</si>
  <si>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</si>
  <si>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3" type="noConversion"/>
  </si>
  <si>
    <t xml:space="preserve">LABEL SAFETY KC-CERTIFICATION LABEL 24*8mm REV.00 T99X171.00 GP </t>
    <phoneticPr fontId="0" type="noConversion"/>
  </si>
  <si>
    <t>RONGXIN</t>
  </si>
  <si>
    <t>504.01724.015</t>
    <phoneticPr fontId="0" type="noConversion"/>
  </si>
  <si>
    <t xml:space="preserve">LABEL DEVICE LABEL 29*29mm REV.00 T99X171.00 GP </t>
    <phoneticPr fontId="0" type="noConversion"/>
  </si>
  <si>
    <t>NANOTECH</t>
  </si>
  <si>
    <t>503.00098.005</t>
    <phoneticPr fontId="0" type="noConversion"/>
  </si>
  <si>
    <t xml:space="preserve">LABEL BLANK 100*50mm REV.0.0 WHITE GP/HF U46V178.09 </t>
    <phoneticPr fontId="0" type="noConversion"/>
  </si>
  <si>
    <t>503.00098.005</t>
  </si>
  <si>
    <t>503.00748.015</t>
    <phoneticPr fontId="3" type="noConversion"/>
  </si>
  <si>
    <t xml:space="preserve">LABEL BLANK 150*100mm REV.00 WHITE GP T99X171.00 </t>
    <phoneticPr fontId="3" type="noConversion"/>
  </si>
  <si>
    <t>503.00748.005</t>
    <phoneticPr fontId="3" type="noConversion"/>
  </si>
  <si>
    <t>RX</t>
    <phoneticPr fontId="3" type="noConversion"/>
  </si>
  <si>
    <t>510.01021.005</t>
  </si>
  <si>
    <t>BAG PE 150*130mm REV.00 GP T99</t>
  </si>
  <si>
    <t>Thanglong</t>
    <phoneticPr fontId="3" type="noConversion"/>
  </si>
  <si>
    <t>540.01452.015</t>
    <phoneticPr fontId="0" type="noConversion"/>
  </si>
  <si>
    <t xml:space="preserve">MANUAL 508*160mm T99X171.00 GP </t>
    <phoneticPr fontId="0" type="noConversion"/>
  </si>
  <si>
    <t>540.01452.015</t>
    <phoneticPr fontId="0" type="noConversion"/>
  </si>
  <si>
    <t>YUTO</t>
    <phoneticPr fontId="3" type="noConversion"/>
  </si>
  <si>
    <t>Package</t>
    <phoneticPr fontId="0" type="noConversion"/>
  </si>
  <si>
    <t>520.02388.005</t>
  </si>
  <si>
    <t>CARTON 1508*600mm REV.00 T99X1</t>
  </si>
  <si>
    <t>YUTO</t>
    <phoneticPr fontId="3" type="noConversion"/>
  </si>
  <si>
    <t>520.02389.005</t>
  </si>
  <si>
    <t>CARTON COVER 380*330mm REV.00</t>
  </si>
  <si>
    <t>Package</t>
    <phoneticPr fontId="0" type="noConversion"/>
  </si>
  <si>
    <t>521.01510.015</t>
    <phoneticPr fontId="0" type="noConversion"/>
  </si>
  <si>
    <t>BOX GIFT 778*489mm REV.00 T99X</t>
  </si>
  <si>
    <t>521.01510.015</t>
    <phoneticPr fontId="0" type="noConversion"/>
  </si>
  <si>
    <t>522.00214.005</t>
  </si>
  <si>
    <t>PAPER BOARD BEZEL 900*50*50mm</t>
  </si>
  <si>
    <t>YUTO</t>
  </si>
  <si>
    <t>Pallet partition</t>
    <phoneticPr fontId="3" type="noConversion"/>
  </si>
  <si>
    <t>JS000581219101</t>
    <phoneticPr fontId="0" type="noConversion"/>
  </si>
  <si>
    <t>PALLET 1219*1016*120mm WOODEN</t>
  </si>
  <si>
    <t>TRLPACKING</t>
  </si>
  <si>
    <t>PSU</t>
    <phoneticPr fontId="0" type="noConversion"/>
  </si>
  <si>
    <t>JSSGN05025V2A</t>
    <phoneticPr fontId="0" type="noConversion"/>
  </si>
  <si>
    <t>ADP SW 90~265VAC 60Hz 5V 2A L5 KOREA GP</t>
    <phoneticPr fontId="0" type="noConversion"/>
  </si>
  <si>
    <t>Customer</t>
    <phoneticPr fontId="3" type="noConversion"/>
  </si>
  <si>
    <t>JSTYPE2541</t>
    <phoneticPr fontId="3" type="noConversion"/>
  </si>
  <si>
    <t>ADP SW 100~250VAC 50~60Hz 5V 2A L5 KOREA GP</t>
    <phoneticPr fontId="3" type="noConversion"/>
  </si>
  <si>
    <t>RCU</t>
    <phoneticPr fontId="0" type="noConversion"/>
  </si>
  <si>
    <t>JSBRMBA01</t>
    <phoneticPr fontId="3" type="noConversion"/>
  </si>
  <si>
    <t>REMOTE CONTROL BLACK T99X171T00 GP BRM-BA01</t>
    <phoneticPr fontId="3" type="noConversion"/>
  </si>
  <si>
    <t>JSBMMBA01</t>
    <phoneticPr fontId="0" type="noConversion"/>
  </si>
  <si>
    <t>REMOTE CONTROL BLACK T99X171T00 GP BMM-BA01</t>
    <phoneticPr fontId="0" type="noConversion"/>
  </si>
  <si>
    <t>SUM</t>
    <phoneticPr fontId="3" type="noConversion"/>
  </si>
  <si>
    <t>導入CONN RJ45
(342.01519.005) 2nd source</t>
    <phoneticPr fontId="4" type="noConversion"/>
  </si>
  <si>
    <t>導入IC SW
(033.00336.005) 2nd source</t>
    <phoneticPr fontId="4" type="noConversion"/>
  </si>
  <si>
    <t>導入FILTER CMNF
(155.00071.005) 2nd source</t>
    <phoneticPr fontId="4" type="noConversion"/>
  </si>
  <si>
    <t>導入 PCB VGT and Topfaith 2nd source 
(Fii part number:308.03263.025)</t>
    <phoneticPr fontId="4" type="noConversion"/>
  </si>
  <si>
    <t>導入IC ANALOG
(039.00272.005) 2nd source</t>
    <phoneticPr fontId="4" type="noConversion"/>
  </si>
  <si>
    <t>導入BEAD
(151.00376.005) 2nd source</t>
    <phoneticPr fontId="4" type="noConversion"/>
  </si>
  <si>
    <t>RD Jay</t>
    <phoneticPr fontId="4" type="noConversion"/>
  </si>
  <si>
    <t>價格待sourcer確認</t>
    <phoneticPr fontId="4" type="noConversion"/>
  </si>
  <si>
    <t>250.00123.005</t>
    <phoneticPr fontId="3" type="noConversion"/>
  </si>
  <si>
    <t>Description</t>
    <phoneticPr fontId="5" type="noConversion"/>
  </si>
  <si>
    <r>
      <t>T99X171</t>
    </r>
    <r>
      <rPr>
        <b/>
        <sz val="14"/>
        <color rgb="FFFF0000"/>
        <rFont val="新細明體"/>
        <family val="2"/>
        <scheme val="minor"/>
      </rPr>
      <t xml:space="preserve"> Main Source</t>
    </r>
    <phoneticPr fontId="5" type="noConversion"/>
  </si>
  <si>
    <r>
      <t xml:space="preserve">T99X171 </t>
    </r>
    <r>
      <rPr>
        <b/>
        <sz val="14"/>
        <color rgb="FFFF0000"/>
        <rFont val="新細明體"/>
        <family val="2"/>
        <scheme val="minor"/>
      </rPr>
      <t>2nd Source</t>
    </r>
    <phoneticPr fontId="5" type="noConversion"/>
  </si>
  <si>
    <t>Test items or technical information</t>
    <phoneticPr fontId="5" type="noConversion"/>
  </si>
  <si>
    <t>Report</t>
    <phoneticPr fontId="5" type="noConversion"/>
  </si>
  <si>
    <t>1. datasheet - before and after
2. Electrical / Mechanical characteristics check - before and after
   (Specification comparison  )</t>
    <phoneticPr fontId="7" type="noConversion"/>
  </si>
  <si>
    <t>Introduce AP61302Z6-7 Test Reportt</t>
    <phoneticPr fontId="7" type="noConversion"/>
  </si>
  <si>
    <t>AP61302Z6-7
(DIODES)</t>
    <phoneticPr fontId="5" type="noConversion"/>
  </si>
  <si>
    <t>TLV62569DRLR
(TI)</t>
    <phoneticPr fontId="3" type="noConversion"/>
  </si>
  <si>
    <t>Reliability Test</t>
    <phoneticPr fontId="7" type="noConversion"/>
  </si>
  <si>
    <t>AP7366 series
(DIODES)</t>
    <phoneticPr fontId="3" type="noConversion"/>
  </si>
  <si>
    <t>TPL740 series
(3peak)</t>
    <phoneticPr fontId="5" type="noConversion"/>
  </si>
</sst>
</file>

<file path=xl/styles.xml><?xml version="1.0" encoding="utf-8"?>
<styleSheet xmlns="http://schemas.openxmlformats.org/spreadsheetml/2006/main">
  <fonts count="14">
    <font>
      <sz val="12"/>
      <color theme="1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b/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4"/>
      <color theme="1"/>
      <name val="新細明體"/>
      <family val="3"/>
      <charset val="129"/>
      <scheme val="minor"/>
    </font>
    <font>
      <b/>
      <sz val="14"/>
      <color rgb="FFFF0000"/>
      <name val="新細明體"/>
      <family val="2"/>
      <scheme val="minor"/>
    </font>
    <font>
      <b/>
      <sz val="14"/>
      <color theme="1"/>
      <name val="新細明體"/>
      <family val="2"/>
      <scheme val="minor"/>
    </font>
    <font>
      <sz val="14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Office_Excel_Worksheet1.xls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2.bin"/><Relationship Id="rId5" Type="http://schemas.openxmlformats.org/officeDocument/2006/relationships/oleObject" Target="../embeddings/oleObject1.bin"/><Relationship Id="rId4" Type="http://schemas.openxmlformats.org/officeDocument/2006/relationships/package" Target="../embeddings/Microsoft_Office_Excel_Worksheet2.xls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C8" sqref="C8"/>
    </sheetView>
  </sheetViews>
  <sheetFormatPr defaultColWidth="8.88671875" defaultRowHeight="16.2"/>
  <cols>
    <col min="1" max="1" width="13.109375" bestFit="1" customWidth="1"/>
    <col min="2" max="2" width="10.6640625" customWidth="1"/>
    <col min="3" max="3" width="10.88671875" customWidth="1"/>
    <col min="4" max="4" width="11.109375" customWidth="1"/>
  </cols>
  <sheetData>
    <row r="1" spans="1:4">
      <c r="B1" t="s">
        <v>1</v>
      </c>
      <c r="C1" t="s">
        <v>0</v>
      </c>
      <c r="D1" t="s">
        <v>2</v>
      </c>
    </row>
    <row r="2" spans="1:4">
      <c r="A2" t="s">
        <v>44</v>
      </c>
      <c r="B2">
        <v>51.61</v>
      </c>
      <c r="C2">
        <v>45.86</v>
      </c>
      <c r="D2">
        <v>44.98</v>
      </c>
    </row>
    <row r="3" spans="1:4">
      <c r="A3" t="s">
        <v>45</v>
      </c>
      <c r="B3">
        <f>B2-B4</f>
        <v>35.83</v>
      </c>
      <c r="C3">
        <f>C2-C4</f>
        <v>30.08</v>
      </c>
      <c r="D3">
        <f>D2-D4</f>
        <v>29.199999999999996</v>
      </c>
    </row>
    <row r="4" spans="1:4">
      <c r="A4" t="s">
        <v>43</v>
      </c>
      <c r="B4">
        <v>15.78</v>
      </c>
      <c r="C4">
        <v>15.78</v>
      </c>
      <c r="D4">
        <v>15.78</v>
      </c>
    </row>
    <row r="5" spans="1:4">
      <c r="A5" t="s">
        <v>46</v>
      </c>
      <c r="B5">
        <v>67.48</v>
      </c>
      <c r="C5">
        <v>67.48</v>
      </c>
      <c r="D5">
        <v>65.98</v>
      </c>
    </row>
    <row r="6" spans="1:4">
      <c r="A6" t="s">
        <v>47</v>
      </c>
      <c r="B6">
        <f>(B5-B2)/B5</f>
        <v>0.23518079430942507</v>
      </c>
      <c r="C6">
        <f>(C5-C2)/C5</f>
        <v>0.32039122703023121</v>
      </c>
      <c r="D6">
        <f>(D5-D2)/D5</f>
        <v>0.31827826614125504</v>
      </c>
    </row>
    <row r="7" spans="1:4">
      <c r="A7" t="s">
        <v>48</v>
      </c>
      <c r="B7">
        <v>2.64</v>
      </c>
      <c r="C7">
        <v>2.41</v>
      </c>
      <c r="D7">
        <v>2.0299999999999998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topLeftCell="A7" workbookViewId="0">
      <selection activeCell="I5" sqref="I5"/>
    </sheetView>
  </sheetViews>
  <sheetFormatPr defaultColWidth="8.88671875" defaultRowHeight="16.2"/>
  <cols>
    <col min="1" max="1" width="13.6640625" bestFit="1" customWidth="1"/>
    <col min="2" max="2" width="42.88671875" customWidth="1"/>
    <col min="3" max="3" width="10.44140625" customWidth="1"/>
    <col min="4" max="4" width="12.33203125" bestFit="1" customWidth="1"/>
    <col min="5" max="5" width="17.6640625" bestFit="1" customWidth="1"/>
    <col min="6" max="6" width="44.44140625" bestFit="1" customWidth="1"/>
  </cols>
  <sheetData>
    <row r="1" spans="1:6" ht="36" customHeight="1">
      <c r="B1" t="s">
        <v>40</v>
      </c>
      <c r="C1" t="s">
        <v>37</v>
      </c>
    </row>
    <row r="2" spans="1:6" ht="25.5" customHeight="1">
      <c r="B2" t="s">
        <v>6</v>
      </c>
      <c r="C2" t="s">
        <v>7</v>
      </c>
      <c r="D2" t="s">
        <v>8</v>
      </c>
      <c r="E2" t="s">
        <v>9</v>
      </c>
      <c r="F2" t="s">
        <v>13</v>
      </c>
    </row>
    <row r="3" spans="1:6">
      <c r="A3" s="12" t="s">
        <v>20</v>
      </c>
      <c r="B3" t="s">
        <v>3</v>
      </c>
      <c r="C3" t="s">
        <v>572</v>
      </c>
      <c r="D3">
        <v>43910</v>
      </c>
      <c r="E3" t="s">
        <v>10</v>
      </c>
      <c r="F3" s="12" t="s">
        <v>15</v>
      </c>
    </row>
    <row r="4" spans="1:6">
      <c r="A4" s="12"/>
      <c r="B4" t="s">
        <v>4</v>
      </c>
      <c r="C4" t="s">
        <v>572</v>
      </c>
      <c r="D4">
        <v>43910</v>
      </c>
      <c r="E4" t="s">
        <v>11</v>
      </c>
      <c r="F4" s="12"/>
    </row>
    <row r="5" spans="1:6">
      <c r="A5" s="12"/>
      <c r="B5" t="s">
        <v>19</v>
      </c>
      <c r="C5" t="s">
        <v>572</v>
      </c>
      <c r="D5">
        <v>43910</v>
      </c>
      <c r="E5" t="s">
        <v>12</v>
      </c>
      <c r="F5" t="s">
        <v>14</v>
      </c>
    </row>
    <row r="6" spans="1:6" ht="40.049999999999997" customHeight="1">
      <c r="A6" s="12"/>
      <c r="B6" t="s">
        <v>566</v>
      </c>
      <c r="C6" t="s">
        <v>572</v>
      </c>
      <c r="D6">
        <v>43910</v>
      </c>
      <c r="F6" t="s">
        <v>573</v>
      </c>
    </row>
    <row r="7" spans="1:6" ht="40.049999999999997" customHeight="1">
      <c r="A7" s="12"/>
      <c r="B7" t="s">
        <v>567</v>
      </c>
      <c r="C7" t="s">
        <v>572</v>
      </c>
      <c r="D7">
        <v>43910</v>
      </c>
      <c r="F7" t="s">
        <v>573</v>
      </c>
    </row>
    <row r="8" spans="1:6" ht="40.049999999999997" customHeight="1">
      <c r="A8" s="12"/>
      <c r="B8" t="s">
        <v>568</v>
      </c>
      <c r="C8" t="s">
        <v>572</v>
      </c>
      <c r="D8">
        <v>43910</v>
      </c>
      <c r="F8" t="s">
        <v>573</v>
      </c>
    </row>
    <row r="9" spans="1:6" ht="40.049999999999997" customHeight="1">
      <c r="A9" s="12"/>
      <c r="B9" t="s">
        <v>570</v>
      </c>
      <c r="C9" t="s">
        <v>572</v>
      </c>
      <c r="D9">
        <v>43910</v>
      </c>
      <c r="F9" t="s">
        <v>573</v>
      </c>
    </row>
    <row r="10" spans="1:6" ht="40.049999999999997" customHeight="1">
      <c r="A10" s="12"/>
      <c r="B10" t="s">
        <v>571</v>
      </c>
      <c r="C10" t="s">
        <v>572</v>
      </c>
      <c r="D10">
        <v>43910</v>
      </c>
      <c r="F10" t="s">
        <v>573</v>
      </c>
    </row>
    <row r="11" spans="1:6" ht="34.5" customHeight="1">
      <c r="A11" s="12"/>
      <c r="B11" t="s">
        <v>569</v>
      </c>
      <c r="C11" t="s">
        <v>572</v>
      </c>
      <c r="D11">
        <v>43910</v>
      </c>
      <c r="F11" t="s">
        <v>573</v>
      </c>
    </row>
    <row r="12" spans="1:6">
      <c r="A12" s="12"/>
      <c r="B12" t="s">
        <v>5</v>
      </c>
      <c r="C12" t="s">
        <v>572</v>
      </c>
      <c r="D12">
        <v>43910</v>
      </c>
      <c r="E12">
        <v>2E-3</v>
      </c>
    </row>
    <row r="13" spans="1:6">
      <c r="A13" s="12"/>
      <c r="B13" t="s">
        <v>16</v>
      </c>
      <c r="C13" t="s">
        <v>572</v>
      </c>
      <c r="D13">
        <v>43910</v>
      </c>
      <c r="E13">
        <v>2.3800000000000002E-2</v>
      </c>
      <c r="F13" t="s">
        <v>17</v>
      </c>
    </row>
    <row r="14" spans="1:6">
      <c r="A14" s="12"/>
      <c r="B14" t="s">
        <v>49</v>
      </c>
      <c r="C14" t="s">
        <v>572</v>
      </c>
      <c r="D14">
        <v>43910</v>
      </c>
      <c r="E14">
        <v>6.5299999999999997E-2</v>
      </c>
      <c r="F14" t="s">
        <v>18</v>
      </c>
    </row>
    <row r="15" spans="1:6" ht="29.55" customHeight="1">
      <c r="A15" s="12" t="s">
        <v>21</v>
      </c>
      <c r="B15" t="s">
        <v>22</v>
      </c>
      <c r="C15" s="12" t="s">
        <v>39</v>
      </c>
      <c r="D15" s="12" t="s">
        <v>38</v>
      </c>
      <c r="E15">
        <v>0.17</v>
      </c>
      <c r="F15" s="12" t="s">
        <v>35</v>
      </c>
    </row>
    <row r="16" spans="1:6">
      <c r="A16" s="12"/>
      <c r="B16" t="s">
        <v>23</v>
      </c>
      <c r="C16" s="12"/>
      <c r="D16" s="12"/>
      <c r="E16">
        <v>0.11</v>
      </c>
      <c r="F16" s="12"/>
    </row>
    <row r="17" spans="1:6">
      <c r="A17" s="12"/>
      <c r="B17" t="s">
        <v>24</v>
      </c>
      <c r="C17" s="12"/>
      <c r="D17" s="12"/>
      <c r="E17">
        <v>0.30719999999999997</v>
      </c>
      <c r="F17" s="12"/>
    </row>
    <row r="18" spans="1:6">
      <c r="A18" s="12"/>
      <c r="B18" t="s">
        <v>42</v>
      </c>
      <c r="C18" s="12"/>
      <c r="D18" s="12"/>
      <c r="E18">
        <v>0.15</v>
      </c>
      <c r="F18" s="12"/>
    </row>
    <row r="19" spans="1:6">
      <c r="A19" s="12"/>
      <c r="B19" t="s">
        <v>41</v>
      </c>
      <c r="C19" s="12"/>
      <c r="D19" s="12"/>
      <c r="E19">
        <v>0.1492</v>
      </c>
      <c r="F19" s="12"/>
    </row>
    <row r="20" spans="1:6">
      <c r="A20" s="12"/>
      <c r="B20" t="s">
        <v>25</v>
      </c>
      <c r="C20" s="12"/>
      <c r="D20" s="12"/>
      <c r="E20" t="s">
        <v>30</v>
      </c>
      <c r="F20" s="12" t="s">
        <v>36</v>
      </c>
    </row>
    <row r="21" spans="1:6">
      <c r="A21" s="12"/>
      <c r="B21" t="s">
        <v>26</v>
      </c>
      <c r="C21" s="12"/>
      <c r="D21" s="12"/>
      <c r="E21" t="s">
        <v>31</v>
      </c>
      <c r="F21" s="12"/>
    </row>
    <row r="22" spans="1:6">
      <c r="A22" s="12"/>
      <c r="B22" t="s">
        <v>27</v>
      </c>
      <c r="C22" s="12"/>
      <c r="D22" s="12"/>
      <c r="E22" t="s">
        <v>32</v>
      </c>
      <c r="F22" s="12"/>
    </row>
    <row r="23" spans="1:6">
      <c r="A23" s="12"/>
      <c r="B23" t="s">
        <v>28</v>
      </c>
      <c r="C23" s="12"/>
      <c r="D23" s="12"/>
      <c r="E23" t="s">
        <v>33</v>
      </c>
      <c r="F23" s="12"/>
    </row>
    <row r="24" spans="1:6">
      <c r="A24" s="12"/>
      <c r="B24" t="s">
        <v>29</v>
      </c>
      <c r="C24" s="12"/>
      <c r="D24" s="12"/>
      <c r="E24" t="s">
        <v>34</v>
      </c>
      <c r="F24" s="12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5" sqref="B5"/>
    </sheetView>
  </sheetViews>
  <sheetFormatPr defaultColWidth="8.88671875" defaultRowHeight="16.2"/>
  <cols>
    <col min="1" max="1" width="10" customWidth="1"/>
    <col min="2" max="2" width="48" customWidth="1"/>
    <col min="3" max="3" width="9.44140625" customWidth="1"/>
    <col min="4" max="4" width="10.6640625" customWidth="1"/>
  </cols>
  <sheetData>
    <row r="1" spans="1:4">
      <c r="A1" t="s">
        <v>50</v>
      </c>
      <c r="B1" t="s">
        <v>55</v>
      </c>
      <c r="C1" t="s">
        <v>56</v>
      </c>
      <c r="D1" t="s">
        <v>63</v>
      </c>
    </row>
    <row r="2" spans="1:4">
      <c r="A2" t="s">
        <v>51</v>
      </c>
      <c r="B2" t="s">
        <v>53</v>
      </c>
      <c r="C2" t="s">
        <v>57</v>
      </c>
      <c r="D2" t="s">
        <v>64</v>
      </c>
    </row>
    <row r="3" spans="1:4">
      <c r="A3" t="s">
        <v>52</v>
      </c>
      <c r="B3" t="s">
        <v>54</v>
      </c>
      <c r="C3" t="s">
        <v>58</v>
      </c>
      <c r="D3" t="s">
        <v>64</v>
      </c>
    </row>
    <row r="4" spans="1:4">
      <c r="A4" t="s">
        <v>52</v>
      </c>
      <c r="B4" t="s">
        <v>59</v>
      </c>
      <c r="C4" t="s">
        <v>58</v>
      </c>
      <c r="D4" t="s">
        <v>64</v>
      </c>
    </row>
    <row r="5" spans="1:4">
      <c r="A5" t="s">
        <v>52</v>
      </c>
      <c r="B5" t="s">
        <v>60</v>
      </c>
      <c r="C5" t="s">
        <v>61</v>
      </c>
      <c r="D5" t="s">
        <v>64</v>
      </c>
    </row>
    <row r="6" spans="1:4">
      <c r="A6" t="s">
        <v>52</v>
      </c>
      <c r="B6" t="s">
        <v>62</v>
      </c>
      <c r="C6" t="s">
        <v>58</v>
      </c>
      <c r="D6">
        <v>43860</v>
      </c>
    </row>
    <row r="16" spans="1:4" ht="17.100000000000001" customHeight="1"/>
    <row r="20" ht="17.100000000000001" customHeight="1"/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47"/>
  <sheetViews>
    <sheetView workbookViewId="0">
      <selection activeCell="P121" sqref="P121"/>
    </sheetView>
  </sheetViews>
  <sheetFormatPr defaultColWidth="8.88671875" defaultRowHeight="16.2"/>
  <cols>
    <col min="1" max="1" width="14.33203125" customWidth="1"/>
    <col min="2" max="2" width="14.44140625" customWidth="1"/>
    <col min="3" max="3" width="33.33203125" customWidth="1"/>
    <col min="4" max="4" width="21.109375" customWidth="1"/>
    <col min="5" max="5" width="11.88671875" bestFit="1" customWidth="1"/>
    <col min="6" max="6" width="8" bestFit="1" customWidth="1"/>
    <col min="7" max="7" width="10.88671875" bestFit="1" customWidth="1"/>
    <col min="8" max="8" width="13.44140625" bestFit="1" customWidth="1"/>
    <col min="9" max="9" width="10.88671875" bestFit="1" customWidth="1"/>
    <col min="10" max="10" width="13.44140625" bestFit="1" customWidth="1"/>
    <col min="11" max="11" width="11.109375" bestFit="1" customWidth="1"/>
  </cols>
  <sheetData>
    <row r="1" spans="1:11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</row>
    <row r="2" spans="1:11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1</v>
      </c>
      <c r="G2">
        <v>0.92</v>
      </c>
      <c r="H2">
        <v>0.92</v>
      </c>
      <c r="I2">
        <v>0.75</v>
      </c>
      <c r="J2">
        <v>0.75</v>
      </c>
      <c r="K2">
        <f>J2-H2</f>
        <v>-0.17000000000000004</v>
      </c>
    </row>
    <row r="3" spans="1:11">
      <c r="A3" t="s">
        <v>81</v>
      </c>
      <c r="B3" t="s">
        <v>82</v>
      </c>
      <c r="C3" t="s">
        <v>83</v>
      </c>
      <c r="D3" t="s">
        <v>84</v>
      </c>
      <c r="E3" t="s">
        <v>85</v>
      </c>
      <c r="F3">
        <v>1</v>
      </c>
      <c r="G3">
        <v>1.02</v>
      </c>
      <c r="H3">
        <v>1.02</v>
      </c>
      <c r="I3">
        <v>1.02</v>
      </c>
      <c r="J3">
        <v>1.02</v>
      </c>
      <c r="K3">
        <f t="shared" ref="K3:K66" si="0">J3-H3</f>
        <v>0</v>
      </c>
    </row>
    <row r="4" spans="1:11">
      <c r="A4" t="s">
        <v>86</v>
      </c>
      <c r="B4" t="s">
        <v>87</v>
      </c>
      <c r="C4" t="s">
        <v>88</v>
      </c>
      <c r="D4" t="s">
        <v>89</v>
      </c>
      <c r="E4" t="s">
        <v>90</v>
      </c>
      <c r="F4">
        <v>1</v>
      </c>
      <c r="G4">
        <v>0.55000000000000004</v>
      </c>
      <c r="H4">
        <v>0.55000000000000004</v>
      </c>
      <c r="I4">
        <v>0.55000000000000004</v>
      </c>
      <c r="J4">
        <v>0.55000000000000004</v>
      </c>
      <c r="K4">
        <f t="shared" si="0"/>
        <v>0</v>
      </c>
    </row>
    <row r="5" spans="1:11">
      <c r="A5" t="s">
        <v>91</v>
      </c>
      <c r="B5" t="s">
        <v>92</v>
      </c>
      <c r="C5" t="s">
        <v>93</v>
      </c>
      <c r="D5" t="s">
        <v>94</v>
      </c>
      <c r="E5" t="s">
        <v>95</v>
      </c>
      <c r="F5">
        <v>1</v>
      </c>
      <c r="G5">
        <v>6</v>
      </c>
      <c r="H5">
        <v>6</v>
      </c>
      <c r="I5">
        <v>6</v>
      </c>
      <c r="J5">
        <v>6</v>
      </c>
      <c r="K5">
        <f t="shared" si="0"/>
        <v>0</v>
      </c>
    </row>
    <row r="6" spans="1:11">
      <c r="A6" t="s">
        <v>76</v>
      </c>
      <c r="B6" t="s">
        <v>96</v>
      </c>
      <c r="C6" t="s">
        <v>97</v>
      </c>
      <c r="D6" t="s">
        <v>98</v>
      </c>
      <c r="E6" t="s">
        <v>99</v>
      </c>
      <c r="F6">
        <v>4</v>
      </c>
      <c r="G6">
        <v>4.53E-2</v>
      </c>
      <c r="H6">
        <v>0.1812</v>
      </c>
      <c r="I6">
        <v>4.4400000000000002E-2</v>
      </c>
      <c r="J6">
        <v>0.17760000000000001</v>
      </c>
      <c r="K6">
        <f t="shared" si="0"/>
        <v>-3.5999999999999921E-3</v>
      </c>
    </row>
    <row r="7" spans="1:11">
      <c r="A7" t="s">
        <v>76</v>
      </c>
      <c r="B7" t="s">
        <v>100</v>
      </c>
      <c r="C7" t="s">
        <v>101</v>
      </c>
      <c r="D7" t="s">
        <v>102</v>
      </c>
      <c r="E7" t="s">
        <v>103</v>
      </c>
      <c r="F7">
        <v>2</v>
      </c>
      <c r="G7">
        <v>3.7999999999999999E-2</v>
      </c>
      <c r="H7">
        <v>7.5999999999999998E-2</v>
      </c>
      <c r="I7">
        <v>3.6999999999999998E-2</v>
      </c>
      <c r="J7">
        <v>7.3999999999999996E-2</v>
      </c>
      <c r="K7">
        <f t="shared" si="0"/>
        <v>-2.0000000000000018E-3</v>
      </c>
    </row>
    <row r="8" spans="1:11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>
        <v>1</v>
      </c>
      <c r="G8">
        <v>2.1999999999999999E-2</v>
      </c>
      <c r="H8">
        <v>2.1999999999999999E-2</v>
      </c>
      <c r="I8">
        <v>2.12E-2</v>
      </c>
      <c r="J8">
        <v>2.12E-2</v>
      </c>
      <c r="K8">
        <f t="shared" si="0"/>
        <v>-7.9999999999999863E-4</v>
      </c>
    </row>
    <row r="9" spans="1:11">
      <c r="A9" t="s">
        <v>109</v>
      </c>
      <c r="B9" t="s">
        <v>110</v>
      </c>
      <c r="C9" t="s">
        <v>111</v>
      </c>
      <c r="D9" t="s">
        <v>112</v>
      </c>
      <c r="E9" t="s">
        <v>113</v>
      </c>
      <c r="F9">
        <v>2</v>
      </c>
      <c r="G9">
        <v>3.25</v>
      </c>
      <c r="H9">
        <v>6.5</v>
      </c>
      <c r="I9">
        <v>3.28</v>
      </c>
      <c r="J9">
        <v>6.56</v>
      </c>
      <c r="K9">
        <f t="shared" si="0"/>
        <v>5.9999999999999609E-2</v>
      </c>
    </row>
    <row r="10" spans="1:11">
      <c r="A10" t="s">
        <v>109</v>
      </c>
      <c r="B10" t="s">
        <v>114</v>
      </c>
      <c r="C10" t="s">
        <v>115</v>
      </c>
      <c r="D10" t="s">
        <v>116</v>
      </c>
      <c r="E10" t="s">
        <v>117</v>
      </c>
      <c r="F10">
        <v>1</v>
      </c>
      <c r="G10">
        <v>2.2000000000000002</v>
      </c>
      <c r="H10">
        <v>2.2000000000000002</v>
      </c>
      <c r="I10">
        <v>2.09</v>
      </c>
      <c r="J10">
        <v>2.09</v>
      </c>
      <c r="K10">
        <f t="shared" si="0"/>
        <v>-0.11000000000000032</v>
      </c>
    </row>
    <row r="11" spans="1:11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>
        <v>1</v>
      </c>
      <c r="G11">
        <v>0.26300000000000001</v>
      </c>
      <c r="H11">
        <v>0.26300000000000001</v>
      </c>
      <c r="I11">
        <v>0.253</v>
      </c>
      <c r="J11">
        <v>0.253</v>
      </c>
      <c r="K11">
        <f t="shared" si="0"/>
        <v>-1.0000000000000009E-2</v>
      </c>
    </row>
    <row r="12" spans="1:11">
      <c r="A12" t="s">
        <v>123</v>
      </c>
      <c r="B12" t="s">
        <v>124</v>
      </c>
      <c r="C12" t="s">
        <v>125</v>
      </c>
      <c r="D12" t="s">
        <v>126</v>
      </c>
      <c r="E12" t="s">
        <v>127</v>
      </c>
      <c r="F12">
        <v>3</v>
      </c>
      <c r="G12">
        <f>L12</f>
        <v>0</v>
      </c>
      <c r="H12">
        <v>8.6999999999999994E-3</v>
      </c>
      <c r="I12">
        <v>2.8700000000000002E-3</v>
      </c>
      <c r="J12">
        <v>8.6099999999999996E-3</v>
      </c>
      <c r="K12">
        <f t="shared" si="0"/>
        <v>-8.9999999999999802E-5</v>
      </c>
    </row>
    <row r="13" spans="1:11">
      <c r="A13" t="s">
        <v>118</v>
      </c>
      <c r="B13" t="s">
        <v>128</v>
      </c>
      <c r="C13" t="s">
        <v>129</v>
      </c>
      <c r="D13" t="s">
        <v>130</v>
      </c>
      <c r="E13" t="s">
        <v>131</v>
      </c>
      <c r="F13">
        <v>1</v>
      </c>
      <c r="G13">
        <v>1.6E-2</v>
      </c>
      <c r="H13">
        <v>1.6E-2</v>
      </c>
      <c r="I13">
        <v>1.5800000000000002E-2</v>
      </c>
      <c r="J13">
        <v>1.5800000000000002E-2</v>
      </c>
      <c r="K13">
        <f t="shared" si="0"/>
        <v>-1.9999999999999879E-4</v>
      </c>
    </row>
    <row r="14" spans="1:11">
      <c r="A14" t="s">
        <v>76</v>
      </c>
      <c r="B14" t="s">
        <v>132</v>
      </c>
      <c r="C14" t="s">
        <v>133</v>
      </c>
      <c r="D14" t="s">
        <v>134</v>
      </c>
      <c r="E14" t="s">
        <v>135</v>
      </c>
      <c r="F14">
        <v>1</v>
      </c>
      <c r="G14">
        <v>1.52E-2</v>
      </c>
      <c r="H14">
        <v>1.52E-2</v>
      </c>
      <c r="I14">
        <v>1.4999999999999999E-2</v>
      </c>
      <c r="J14">
        <v>1.4999999999999999E-2</v>
      </c>
      <c r="K14">
        <f t="shared" si="0"/>
        <v>-2.0000000000000052E-4</v>
      </c>
    </row>
    <row r="15" spans="1:11">
      <c r="A15" t="s">
        <v>76</v>
      </c>
      <c r="B15" t="s">
        <v>136</v>
      </c>
      <c r="C15" t="s">
        <v>137</v>
      </c>
      <c r="D15" t="s">
        <v>138</v>
      </c>
      <c r="E15" t="s">
        <v>139</v>
      </c>
      <c r="F15">
        <v>1</v>
      </c>
      <c r="G15">
        <f>L15</f>
        <v>0</v>
      </c>
      <c r="H15">
        <v>1.2800000000000001E-2</v>
      </c>
      <c r="I15">
        <v>1.18E-2</v>
      </c>
      <c r="J15">
        <v>1.18E-2</v>
      </c>
      <c r="K15">
        <f t="shared" si="0"/>
        <v>-1.0000000000000009E-3</v>
      </c>
    </row>
    <row r="16" spans="1:11">
      <c r="A16" t="s">
        <v>118</v>
      </c>
      <c r="B16" t="s">
        <v>140</v>
      </c>
      <c r="C16" t="s">
        <v>141</v>
      </c>
      <c r="D16" t="s">
        <v>142</v>
      </c>
      <c r="E16" t="s">
        <v>143</v>
      </c>
      <c r="F16">
        <v>1</v>
      </c>
      <c r="G16">
        <v>3.7999999999999999E-2</v>
      </c>
      <c r="H16">
        <v>3.7999999999999999E-2</v>
      </c>
      <c r="I16">
        <v>3.6499999999999998E-2</v>
      </c>
      <c r="J16">
        <v>3.6499999999999998E-2</v>
      </c>
      <c r="K16">
        <f t="shared" si="0"/>
        <v>-1.5000000000000013E-3</v>
      </c>
    </row>
    <row r="17" spans="1:11">
      <c r="A17" t="s">
        <v>118</v>
      </c>
      <c r="B17" t="s">
        <v>144</v>
      </c>
      <c r="C17" t="s">
        <v>145</v>
      </c>
      <c r="D17" t="s">
        <v>146</v>
      </c>
      <c r="E17" t="s">
        <v>139</v>
      </c>
      <c r="F17">
        <v>2</v>
      </c>
      <c r="G17">
        <v>0.192</v>
      </c>
      <c r="H17">
        <v>0.38400000000000001</v>
      </c>
      <c r="I17">
        <v>0.17799999999999999</v>
      </c>
      <c r="J17">
        <v>0.35599999999999998</v>
      </c>
      <c r="K17">
        <f t="shared" si="0"/>
        <v>-2.8000000000000025E-2</v>
      </c>
    </row>
    <row r="18" spans="1:11">
      <c r="A18" t="s">
        <v>118</v>
      </c>
      <c r="B18" t="s">
        <v>147</v>
      </c>
      <c r="C18" t="s">
        <v>148</v>
      </c>
      <c r="D18" t="s">
        <v>149</v>
      </c>
      <c r="E18" t="s">
        <v>150</v>
      </c>
      <c r="F18">
        <v>1</v>
      </c>
      <c r="G18">
        <v>6.2E-2</v>
      </c>
      <c r="H18">
        <v>6.2E-2</v>
      </c>
      <c r="I18">
        <v>5.9499999999999997E-2</v>
      </c>
      <c r="J18">
        <v>5.9499999999999997E-2</v>
      </c>
      <c r="K18">
        <f t="shared" si="0"/>
        <v>-2.5000000000000022E-3</v>
      </c>
    </row>
    <row r="19" spans="1:11">
      <c r="A19" t="s">
        <v>151</v>
      </c>
      <c r="B19" t="s">
        <v>152</v>
      </c>
      <c r="C19" t="s">
        <v>153</v>
      </c>
      <c r="D19" t="s">
        <v>154</v>
      </c>
      <c r="E19" t="s">
        <v>155</v>
      </c>
      <c r="F19">
        <v>1</v>
      </c>
      <c r="G19">
        <f>L19</f>
        <v>0</v>
      </c>
      <c r="H19">
        <v>1.2900000000000001E-3</v>
      </c>
      <c r="I19">
        <v>1.2099999999999999E-3</v>
      </c>
      <c r="J19">
        <v>1.2099999999999999E-3</v>
      </c>
      <c r="K19">
        <f t="shared" si="0"/>
        <v>-8.000000000000021E-5</v>
      </c>
    </row>
    <row r="20" spans="1:11">
      <c r="A20" t="s">
        <v>151</v>
      </c>
      <c r="B20" t="s">
        <v>156</v>
      </c>
      <c r="C20" t="s">
        <v>157</v>
      </c>
      <c r="D20" t="s">
        <v>158</v>
      </c>
      <c r="E20" t="s">
        <v>159</v>
      </c>
      <c r="F20">
        <v>1</v>
      </c>
      <c r="G20">
        <v>1.2900000000000001E-3</v>
      </c>
      <c r="H20">
        <v>1.2900000000000001E-3</v>
      </c>
      <c r="I20">
        <v>1.2099999999999999E-3</v>
      </c>
      <c r="J20">
        <v>1.2099999999999999E-3</v>
      </c>
      <c r="K20">
        <f t="shared" si="0"/>
        <v>-8.000000000000021E-5</v>
      </c>
    </row>
    <row r="21" spans="1:11">
      <c r="A21" t="s">
        <v>151</v>
      </c>
      <c r="B21" t="s">
        <v>160</v>
      </c>
      <c r="C21" t="s">
        <v>161</v>
      </c>
      <c r="D21" t="s">
        <v>162</v>
      </c>
      <c r="E21" t="s">
        <v>163</v>
      </c>
      <c r="F21">
        <v>1</v>
      </c>
      <c r="G21">
        <v>1.84E-2</v>
      </c>
      <c r="H21">
        <v>1.84E-2</v>
      </c>
      <c r="I21">
        <v>1.84E-2</v>
      </c>
      <c r="J21">
        <v>1.84E-2</v>
      </c>
      <c r="K21">
        <f t="shared" si="0"/>
        <v>0</v>
      </c>
    </row>
    <row r="22" spans="1:11">
      <c r="A22" t="s">
        <v>151</v>
      </c>
      <c r="B22" t="s">
        <v>164</v>
      </c>
      <c r="C22" t="s">
        <v>165</v>
      </c>
      <c r="D22" t="s">
        <v>166</v>
      </c>
      <c r="E22" t="s">
        <v>167</v>
      </c>
      <c r="F22">
        <v>5</v>
      </c>
      <c r="G22">
        <v>1.6500000000000001E-2</v>
      </c>
      <c r="H22">
        <v>8.2500000000000004E-2</v>
      </c>
      <c r="I22">
        <v>1.6400000000000001E-2</v>
      </c>
      <c r="J22">
        <v>8.2000000000000003E-2</v>
      </c>
      <c r="K22">
        <f t="shared" si="0"/>
        <v>-5.0000000000000044E-4</v>
      </c>
    </row>
    <row r="23" spans="1:11">
      <c r="A23" t="s">
        <v>168</v>
      </c>
      <c r="B23" t="s">
        <v>169</v>
      </c>
      <c r="C23" t="s">
        <v>170</v>
      </c>
      <c r="D23" t="s">
        <v>171</v>
      </c>
      <c r="E23" t="s">
        <v>172</v>
      </c>
      <c r="F23">
        <v>1</v>
      </c>
      <c r="G23">
        <v>0.17499999999999999</v>
      </c>
      <c r="H23">
        <v>0.17499999999999999</v>
      </c>
      <c r="I23">
        <v>0.16950000000000001</v>
      </c>
      <c r="J23">
        <v>0.16950000000000001</v>
      </c>
      <c r="K23">
        <f t="shared" si="0"/>
        <v>-5.4999999999999771E-3</v>
      </c>
    </row>
    <row r="24" spans="1:11">
      <c r="A24" t="s">
        <v>173</v>
      </c>
      <c r="B24" t="s">
        <v>174</v>
      </c>
      <c r="C24" t="s">
        <v>175</v>
      </c>
      <c r="D24" t="s">
        <v>176</v>
      </c>
      <c r="E24" t="s">
        <v>177</v>
      </c>
      <c r="F24">
        <v>1</v>
      </c>
      <c r="G24">
        <v>7.0000000000000007E-2</v>
      </c>
      <c r="H24">
        <v>7.0000000000000007E-2</v>
      </c>
      <c r="I24">
        <v>6.8500000000000005E-2</v>
      </c>
      <c r="J24">
        <v>6.8500000000000005E-2</v>
      </c>
      <c r="K24">
        <f t="shared" si="0"/>
        <v>-1.5000000000000013E-3</v>
      </c>
    </row>
    <row r="25" spans="1:11">
      <c r="A25" t="s">
        <v>178</v>
      </c>
      <c r="B25" t="s">
        <v>179</v>
      </c>
      <c r="C25" t="s">
        <v>180</v>
      </c>
      <c r="D25" t="s">
        <v>181</v>
      </c>
      <c r="E25" t="s">
        <v>182</v>
      </c>
      <c r="F25">
        <v>1</v>
      </c>
      <c r="G25">
        <f>L25</f>
        <v>0</v>
      </c>
      <c r="H25">
        <v>8.2500000000000004E-2</v>
      </c>
      <c r="I25">
        <v>8.2000000000000003E-2</v>
      </c>
      <c r="J25">
        <v>8.2000000000000003E-2</v>
      </c>
      <c r="K25">
        <f t="shared" si="0"/>
        <v>-5.0000000000000044E-4</v>
      </c>
    </row>
    <row r="26" spans="1:11">
      <c r="A26" t="s">
        <v>178</v>
      </c>
      <c r="B26" t="s">
        <v>183</v>
      </c>
      <c r="C26" t="s">
        <v>184</v>
      </c>
      <c r="D26" t="s">
        <v>185</v>
      </c>
      <c r="E26" t="s">
        <v>186</v>
      </c>
      <c r="F26">
        <v>1</v>
      </c>
      <c r="G26">
        <v>5.8999999999999997E-2</v>
      </c>
      <c r="H26">
        <v>5.8999999999999997E-2</v>
      </c>
      <c r="I26">
        <v>5.8999999999999997E-2</v>
      </c>
      <c r="J26">
        <v>5.8999999999999997E-2</v>
      </c>
      <c r="K26">
        <f t="shared" si="0"/>
        <v>0</v>
      </c>
    </row>
    <row r="27" spans="1:11">
      <c r="A27" t="s">
        <v>151</v>
      </c>
      <c r="B27" t="s">
        <v>187</v>
      </c>
      <c r="C27" t="s">
        <v>188</v>
      </c>
      <c r="D27" t="s">
        <v>189</v>
      </c>
      <c r="E27" t="s">
        <v>190</v>
      </c>
      <c r="F27">
        <v>1</v>
      </c>
      <c r="G27">
        <f>L27</f>
        <v>0</v>
      </c>
      <c r="H27">
        <v>7.7000000000000007E-4</v>
      </c>
      <c r="I27">
        <v>7.3999999999999999E-4</v>
      </c>
      <c r="J27">
        <v>7.3999999999999999E-4</v>
      </c>
      <c r="K27">
        <f t="shared" si="0"/>
        <v>-3.0000000000000079E-5</v>
      </c>
    </row>
    <row r="28" spans="1:11">
      <c r="A28" t="s">
        <v>151</v>
      </c>
      <c r="B28" t="s">
        <v>191</v>
      </c>
      <c r="C28" t="s">
        <v>192</v>
      </c>
      <c r="D28" t="s">
        <v>193</v>
      </c>
      <c r="E28" t="s">
        <v>194</v>
      </c>
      <c r="F28">
        <v>4</v>
      </c>
      <c r="G28">
        <v>1.2099999999999999E-3</v>
      </c>
      <c r="H28">
        <v>4.8399999999999997E-3</v>
      </c>
      <c r="I28">
        <v>1.2099999999999999E-3</v>
      </c>
      <c r="J28">
        <v>4.8399999999999997E-3</v>
      </c>
      <c r="K28">
        <f t="shared" si="0"/>
        <v>0</v>
      </c>
    </row>
    <row r="29" spans="1:11">
      <c r="A29" t="s">
        <v>151</v>
      </c>
      <c r="B29" t="s">
        <v>195</v>
      </c>
      <c r="C29" t="s">
        <v>161</v>
      </c>
      <c r="D29" t="s">
        <v>196</v>
      </c>
      <c r="E29" t="s">
        <v>167</v>
      </c>
      <c r="F29">
        <v>2</v>
      </c>
      <c r="G29">
        <v>2.5000000000000001E-2</v>
      </c>
      <c r="H29">
        <v>0.05</v>
      </c>
      <c r="I29">
        <v>2.5000000000000001E-2</v>
      </c>
      <c r="J29">
        <v>0.05</v>
      </c>
      <c r="K29">
        <f t="shared" si="0"/>
        <v>0</v>
      </c>
    </row>
    <row r="30" spans="1:11">
      <c r="A30" t="s">
        <v>118</v>
      </c>
      <c r="B30" t="s">
        <v>197</v>
      </c>
      <c r="C30" t="s">
        <v>198</v>
      </c>
      <c r="D30" t="s">
        <v>199</v>
      </c>
      <c r="E30" t="s">
        <v>200</v>
      </c>
      <c r="F30">
        <v>3</v>
      </c>
      <c r="G30">
        <v>1.24E-3</v>
      </c>
      <c r="H30">
        <v>3.7200000000000002E-3</v>
      </c>
      <c r="I30">
        <v>1.24E-3</v>
      </c>
      <c r="J30">
        <v>3.7200000000000002E-3</v>
      </c>
      <c r="K30">
        <f t="shared" si="0"/>
        <v>0</v>
      </c>
    </row>
    <row r="31" spans="1:11">
      <c r="A31" t="s">
        <v>118</v>
      </c>
      <c r="B31" t="s">
        <v>201</v>
      </c>
      <c r="C31" t="s">
        <v>202</v>
      </c>
      <c r="D31" t="s">
        <v>203</v>
      </c>
      <c r="E31" t="s">
        <v>204</v>
      </c>
      <c r="F31">
        <v>2</v>
      </c>
      <c r="G31">
        <v>6.5299999999999997E-2</v>
      </c>
      <c r="H31">
        <v>0.13059999999999999</v>
      </c>
      <c r="I31">
        <v>0.06</v>
      </c>
      <c r="J31">
        <v>0.12</v>
      </c>
      <c r="K31">
        <f t="shared" si="0"/>
        <v>-1.0599999999999998E-2</v>
      </c>
    </row>
    <row r="32" spans="1:11">
      <c r="A32" t="s">
        <v>151</v>
      </c>
      <c r="B32" t="s">
        <v>205</v>
      </c>
      <c r="C32" t="s">
        <v>206</v>
      </c>
      <c r="D32" t="s">
        <v>207</v>
      </c>
      <c r="E32" t="s">
        <v>208</v>
      </c>
      <c r="F32">
        <v>3</v>
      </c>
      <c r="G32">
        <f>L32</f>
        <v>0</v>
      </c>
      <c r="H32">
        <v>1.32E-3</v>
      </c>
      <c r="I32">
        <v>4.1899999999999999E-4</v>
      </c>
      <c r="J32">
        <v>1.2569999999999999E-3</v>
      </c>
      <c r="K32">
        <f t="shared" si="0"/>
        <v>-6.3000000000000122E-5</v>
      </c>
    </row>
    <row r="33" spans="1:11">
      <c r="A33" t="s">
        <v>151</v>
      </c>
      <c r="B33" t="s">
        <v>209</v>
      </c>
      <c r="C33" t="s">
        <v>210</v>
      </c>
      <c r="D33" t="s">
        <v>211</v>
      </c>
      <c r="E33" t="s">
        <v>212</v>
      </c>
      <c r="F33">
        <v>60</v>
      </c>
      <c r="G33">
        <f>L33</f>
        <v>0</v>
      </c>
      <c r="H33">
        <v>2.2200000000000001E-2</v>
      </c>
      <c r="I33">
        <v>3.5E-4</v>
      </c>
      <c r="J33">
        <v>2.1000000000000001E-2</v>
      </c>
      <c r="K33">
        <f t="shared" si="0"/>
        <v>-1.1999999999999997E-3</v>
      </c>
    </row>
    <row r="34" spans="1:11">
      <c r="A34" t="s">
        <v>151</v>
      </c>
      <c r="B34" t="s">
        <v>213</v>
      </c>
      <c r="C34" t="s">
        <v>214</v>
      </c>
      <c r="D34" t="s">
        <v>215</v>
      </c>
      <c r="E34" t="s">
        <v>212</v>
      </c>
      <c r="F34">
        <v>8</v>
      </c>
      <c r="G34">
        <f>L34</f>
        <v>0</v>
      </c>
      <c r="H34">
        <v>0</v>
      </c>
      <c r="I34">
        <v>4.2000000000000002E-4</v>
      </c>
      <c r="J34">
        <v>3.3600000000000001E-3</v>
      </c>
      <c r="K34">
        <f t="shared" si="0"/>
        <v>3.3600000000000001E-3</v>
      </c>
    </row>
    <row r="35" spans="1:11">
      <c r="A35" t="s">
        <v>151</v>
      </c>
      <c r="B35" t="s">
        <v>216</v>
      </c>
      <c r="C35" t="s">
        <v>217</v>
      </c>
      <c r="D35" t="s">
        <v>218</v>
      </c>
      <c r="E35" t="s">
        <v>212</v>
      </c>
      <c r="F35">
        <v>2</v>
      </c>
      <c r="G35">
        <f>L35</f>
        <v>0</v>
      </c>
      <c r="H35">
        <v>7.3999999999999999E-4</v>
      </c>
      <c r="I35">
        <v>3.6000000000000002E-4</v>
      </c>
      <c r="J35">
        <v>7.2000000000000005E-4</v>
      </c>
      <c r="K35">
        <f t="shared" si="0"/>
        <v>-1.9999999999999944E-5</v>
      </c>
    </row>
    <row r="36" spans="1:11">
      <c r="A36" t="s">
        <v>151</v>
      </c>
      <c r="B36" t="s">
        <v>219</v>
      </c>
      <c r="C36" t="s">
        <v>220</v>
      </c>
      <c r="D36" t="s">
        <v>221</v>
      </c>
      <c r="E36" t="s">
        <v>208</v>
      </c>
      <c r="F36">
        <v>2</v>
      </c>
      <c r="G36">
        <f>L36</f>
        <v>0</v>
      </c>
      <c r="H36">
        <v>8.0000000000000004E-4</v>
      </c>
      <c r="I36">
        <v>3.8999999999999999E-4</v>
      </c>
      <c r="J36">
        <v>7.7999999999999999E-4</v>
      </c>
      <c r="K36">
        <f t="shared" si="0"/>
        <v>-2.0000000000000052E-5</v>
      </c>
    </row>
    <row r="37" spans="1:11">
      <c r="A37" t="s">
        <v>151</v>
      </c>
      <c r="B37" t="s">
        <v>222</v>
      </c>
      <c r="C37" t="s">
        <v>223</v>
      </c>
      <c r="D37" t="s">
        <v>224</v>
      </c>
      <c r="E37" t="s">
        <v>208</v>
      </c>
      <c r="F37">
        <v>2</v>
      </c>
      <c r="G37">
        <v>5.0000000000000001E-4</v>
      </c>
      <c r="H37">
        <v>1E-3</v>
      </c>
      <c r="I37">
        <v>3.8999999999999999E-4</v>
      </c>
      <c r="J37">
        <v>7.7999999999999999E-4</v>
      </c>
      <c r="K37">
        <f t="shared" si="0"/>
        <v>-2.2000000000000003E-4</v>
      </c>
    </row>
    <row r="38" spans="1:11">
      <c r="A38" t="s">
        <v>151</v>
      </c>
      <c r="B38" t="s">
        <v>225</v>
      </c>
      <c r="C38" t="s">
        <v>226</v>
      </c>
      <c r="D38" t="s">
        <v>227</v>
      </c>
      <c r="E38" t="s">
        <v>212</v>
      </c>
      <c r="F38">
        <v>1</v>
      </c>
      <c r="G38">
        <v>7.1999999999999994E-4</v>
      </c>
      <c r="H38">
        <v>7.1999999999999994E-4</v>
      </c>
      <c r="I38">
        <v>7.2000000000000005E-4</v>
      </c>
      <c r="J38">
        <v>7.2000000000000005E-4</v>
      </c>
      <c r="K38">
        <f t="shared" si="0"/>
        <v>0</v>
      </c>
    </row>
    <row r="39" spans="1:11">
      <c r="A39" t="s">
        <v>151</v>
      </c>
      <c r="B39" t="s">
        <v>228</v>
      </c>
      <c r="C39" t="s">
        <v>229</v>
      </c>
      <c r="D39" t="s">
        <v>230</v>
      </c>
      <c r="E39" t="s">
        <v>212</v>
      </c>
      <c r="F39">
        <v>1</v>
      </c>
      <c r="G39">
        <f>L39</f>
        <v>0</v>
      </c>
      <c r="H39">
        <v>4.4000000000000002E-4</v>
      </c>
      <c r="I39">
        <v>4.2000000000000002E-4</v>
      </c>
      <c r="J39">
        <v>4.2000000000000002E-4</v>
      </c>
      <c r="K39">
        <f t="shared" si="0"/>
        <v>-1.9999999999999998E-5</v>
      </c>
    </row>
    <row r="40" spans="1:11">
      <c r="A40" t="s">
        <v>151</v>
      </c>
      <c r="B40" t="s">
        <v>231</v>
      </c>
      <c r="C40" t="s">
        <v>232</v>
      </c>
      <c r="D40" t="s">
        <v>233</v>
      </c>
      <c r="E40" t="s">
        <v>234</v>
      </c>
      <c r="F40">
        <v>4</v>
      </c>
      <c r="G40">
        <v>2.2499999999999998E-3</v>
      </c>
      <c r="H40">
        <v>8.9999999999999993E-3</v>
      </c>
      <c r="I40">
        <v>6.9999999999999999E-4</v>
      </c>
      <c r="J40">
        <v>2.8E-3</v>
      </c>
      <c r="K40">
        <f t="shared" si="0"/>
        <v>-6.1999999999999989E-3</v>
      </c>
    </row>
    <row r="41" spans="1:11">
      <c r="A41" t="s">
        <v>151</v>
      </c>
      <c r="B41" t="s">
        <v>235</v>
      </c>
      <c r="C41" t="s">
        <v>236</v>
      </c>
      <c r="D41" t="s">
        <v>237</v>
      </c>
      <c r="E41" t="s">
        <v>238</v>
      </c>
      <c r="F41">
        <v>2</v>
      </c>
      <c r="G41">
        <f>L41</f>
        <v>0</v>
      </c>
      <c r="H41">
        <v>7.6000000000000004E-4</v>
      </c>
      <c r="I41">
        <v>3.6000000000000002E-4</v>
      </c>
      <c r="J41">
        <v>7.2000000000000005E-4</v>
      </c>
      <c r="K41">
        <f t="shared" si="0"/>
        <v>-3.9999999999999996E-5</v>
      </c>
    </row>
    <row r="42" spans="1:11">
      <c r="A42" t="s">
        <v>151</v>
      </c>
      <c r="B42" t="s">
        <v>239</v>
      </c>
      <c r="C42" t="s">
        <v>240</v>
      </c>
      <c r="D42" t="s">
        <v>241</v>
      </c>
      <c r="E42" t="s">
        <v>212</v>
      </c>
      <c r="F42">
        <v>1</v>
      </c>
      <c r="G42">
        <v>3.3E-3</v>
      </c>
      <c r="H42">
        <v>3.3E-3</v>
      </c>
      <c r="I42">
        <v>1.8E-3</v>
      </c>
      <c r="J42">
        <v>1.8E-3</v>
      </c>
      <c r="K42">
        <f t="shared" si="0"/>
        <v>-1.5E-3</v>
      </c>
    </row>
    <row r="43" spans="1:11">
      <c r="A43" t="s">
        <v>151</v>
      </c>
      <c r="B43" t="s">
        <v>242</v>
      </c>
      <c r="C43" t="s">
        <v>243</v>
      </c>
      <c r="D43" t="s">
        <v>244</v>
      </c>
      <c r="E43" t="s">
        <v>238</v>
      </c>
      <c r="F43">
        <v>1</v>
      </c>
      <c r="G43">
        <f>L43</f>
        <v>0</v>
      </c>
      <c r="H43">
        <v>6.4000000000000005E-4</v>
      </c>
      <c r="I43">
        <v>6.4000000000000005E-4</v>
      </c>
      <c r="J43">
        <v>6.4000000000000005E-4</v>
      </c>
      <c r="K43">
        <f t="shared" si="0"/>
        <v>0</v>
      </c>
    </row>
    <row r="44" spans="1:11">
      <c r="A44" t="s">
        <v>151</v>
      </c>
      <c r="B44" t="s">
        <v>245</v>
      </c>
      <c r="C44" t="s">
        <v>246</v>
      </c>
      <c r="D44" t="s">
        <v>247</v>
      </c>
      <c r="E44" t="s">
        <v>212</v>
      </c>
      <c r="F44">
        <v>16</v>
      </c>
      <c r="G44">
        <f>L44</f>
        <v>0</v>
      </c>
      <c r="H44">
        <v>5.7599999999999995E-3</v>
      </c>
      <c r="I44">
        <v>3.5E-4</v>
      </c>
      <c r="J44">
        <v>5.5999999999999999E-3</v>
      </c>
      <c r="K44">
        <f t="shared" si="0"/>
        <v>-1.5999999999999955E-4</v>
      </c>
    </row>
    <row r="45" spans="1:11">
      <c r="A45" t="s">
        <v>151</v>
      </c>
      <c r="B45" t="s">
        <v>248</v>
      </c>
      <c r="C45" t="s">
        <v>249</v>
      </c>
      <c r="D45" t="s">
        <v>250</v>
      </c>
      <c r="E45" t="s">
        <v>212</v>
      </c>
      <c r="F45">
        <v>20</v>
      </c>
      <c r="G45">
        <v>9.3999999999999997E-4</v>
      </c>
      <c r="H45">
        <v>1.8800000000000001E-2</v>
      </c>
      <c r="I45">
        <v>8.5999999999999998E-4</v>
      </c>
      <c r="J45">
        <v>1.72E-2</v>
      </c>
      <c r="K45">
        <f t="shared" si="0"/>
        <v>-1.6000000000000007E-3</v>
      </c>
    </row>
    <row r="46" spans="1:11">
      <c r="A46" t="s">
        <v>151</v>
      </c>
      <c r="B46" t="s">
        <v>251</v>
      </c>
      <c r="C46" t="s">
        <v>252</v>
      </c>
      <c r="D46" t="s">
        <v>253</v>
      </c>
      <c r="E46" t="s">
        <v>212</v>
      </c>
      <c r="F46">
        <v>2</v>
      </c>
      <c r="G46">
        <v>4.79E-3</v>
      </c>
      <c r="H46">
        <v>9.58E-3</v>
      </c>
      <c r="I46">
        <v>4.79E-3</v>
      </c>
      <c r="J46">
        <v>9.58E-3</v>
      </c>
      <c r="K46">
        <f t="shared" si="0"/>
        <v>0</v>
      </c>
    </row>
    <row r="47" spans="1:11">
      <c r="A47" t="s">
        <v>151</v>
      </c>
      <c r="B47" t="s">
        <v>254</v>
      </c>
      <c r="C47" t="s">
        <v>255</v>
      </c>
      <c r="D47" t="s">
        <v>256</v>
      </c>
      <c r="E47" t="s">
        <v>208</v>
      </c>
      <c r="F47">
        <v>2</v>
      </c>
      <c r="G47">
        <v>3.8000000000000002E-4</v>
      </c>
      <c r="H47">
        <v>7.6000000000000004E-4</v>
      </c>
      <c r="I47">
        <v>3.6000000000000002E-4</v>
      </c>
      <c r="J47">
        <v>7.2000000000000005E-4</v>
      </c>
      <c r="K47">
        <f t="shared" si="0"/>
        <v>-3.9999999999999996E-5</v>
      </c>
    </row>
    <row r="48" spans="1:11">
      <c r="A48" t="s">
        <v>151</v>
      </c>
      <c r="B48" t="s">
        <v>257</v>
      </c>
      <c r="C48" t="s">
        <v>258</v>
      </c>
      <c r="D48" t="s">
        <v>259</v>
      </c>
      <c r="E48" t="s">
        <v>212</v>
      </c>
      <c r="F48">
        <v>4</v>
      </c>
      <c r="G48">
        <f>L48</f>
        <v>0</v>
      </c>
      <c r="H48">
        <v>1.5200000000000001E-3</v>
      </c>
      <c r="I48">
        <v>3.6000000000000002E-4</v>
      </c>
      <c r="J48">
        <v>1.4400000000000001E-3</v>
      </c>
      <c r="K48">
        <f t="shared" si="0"/>
        <v>-7.9999999999999993E-5</v>
      </c>
    </row>
    <row r="49" spans="1:11">
      <c r="A49" t="s">
        <v>151</v>
      </c>
      <c r="B49" t="s">
        <v>260</v>
      </c>
      <c r="C49" t="s">
        <v>261</v>
      </c>
      <c r="D49" t="s">
        <v>262</v>
      </c>
      <c r="E49" t="s">
        <v>238</v>
      </c>
      <c r="F49">
        <v>2</v>
      </c>
      <c r="G49">
        <v>4.0000000000000002E-4</v>
      </c>
      <c r="H49">
        <v>8.0000000000000004E-4</v>
      </c>
      <c r="I49">
        <v>3.8999999999999999E-4</v>
      </c>
      <c r="J49">
        <v>7.7999999999999999E-4</v>
      </c>
      <c r="K49">
        <f t="shared" si="0"/>
        <v>-2.0000000000000052E-5</v>
      </c>
    </row>
    <row r="50" spans="1:11">
      <c r="A50" t="s">
        <v>151</v>
      </c>
      <c r="B50" t="s">
        <v>263</v>
      </c>
      <c r="C50" t="s">
        <v>264</v>
      </c>
      <c r="D50" t="s">
        <v>265</v>
      </c>
      <c r="E50" t="s">
        <v>212</v>
      </c>
      <c r="F50">
        <v>1</v>
      </c>
      <c r="G50">
        <v>9.7999999999999997E-4</v>
      </c>
      <c r="H50">
        <v>9.7999999999999997E-4</v>
      </c>
      <c r="I50">
        <v>9.5E-4</v>
      </c>
      <c r="J50">
        <v>9.5E-4</v>
      </c>
      <c r="K50">
        <f t="shared" si="0"/>
        <v>-2.999999999999997E-5</v>
      </c>
    </row>
    <row r="51" spans="1:11">
      <c r="A51" t="s">
        <v>151</v>
      </c>
      <c r="B51" t="s">
        <v>266</v>
      </c>
      <c r="C51" t="s">
        <v>267</v>
      </c>
      <c r="D51" t="s">
        <v>268</v>
      </c>
      <c r="E51" t="s">
        <v>208</v>
      </c>
      <c r="F51">
        <v>3</v>
      </c>
      <c r="G51">
        <v>8.0000000000000004E-4</v>
      </c>
      <c r="H51">
        <v>2.4000000000000002E-3</v>
      </c>
      <c r="I51">
        <v>6.7599999999999995E-4</v>
      </c>
      <c r="J51">
        <v>2.0279999999999999E-3</v>
      </c>
      <c r="K51">
        <f t="shared" si="0"/>
        <v>-3.7200000000000037E-4</v>
      </c>
    </row>
    <row r="52" spans="1:11">
      <c r="A52" t="s">
        <v>151</v>
      </c>
      <c r="B52" t="s">
        <v>269</v>
      </c>
      <c r="C52" t="s">
        <v>270</v>
      </c>
      <c r="D52" t="s">
        <v>271</v>
      </c>
      <c r="E52" t="s">
        <v>212</v>
      </c>
      <c r="F52">
        <v>9</v>
      </c>
      <c r="G52">
        <v>2.5699999999999998E-3</v>
      </c>
      <c r="H52">
        <v>2.3129999999999998E-2</v>
      </c>
      <c r="I52">
        <v>2.5309999999999998E-3</v>
      </c>
      <c r="J52">
        <v>2.2778999999999997E-2</v>
      </c>
      <c r="K52">
        <f t="shared" si="0"/>
        <v>-3.5100000000000062E-4</v>
      </c>
    </row>
    <row r="53" spans="1:11">
      <c r="A53" t="s">
        <v>151</v>
      </c>
      <c r="B53" t="s">
        <v>272</v>
      </c>
      <c r="C53" t="s">
        <v>273</v>
      </c>
      <c r="D53" t="s">
        <v>274</v>
      </c>
      <c r="E53" t="s">
        <v>212</v>
      </c>
      <c r="F53">
        <v>2</v>
      </c>
      <c r="G53">
        <v>8.5100000000000002E-3</v>
      </c>
      <c r="H53">
        <v>1.702E-2</v>
      </c>
      <c r="I53">
        <v>8.2500000000000004E-3</v>
      </c>
      <c r="J53">
        <v>1.6500000000000001E-2</v>
      </c>
      <c r="K53">
        <f t="shared" si="0"/>
        <v>-5.1999999999999963E-4</v>
      </c>
    </row>
    <row r="54" spans="1:11">
      <c r="A54" t="s">
        <v>151</v>
      </c>
      <c r="B54" t="s">
        <v>275</v>
      </c>
      <c r="C54" t="s">
        <v>276</v>
      </c>
      <c r="D54" t="s">
        <v>277</v>
      </c>
      <c r="E54" t="s">
        <v>212</v>
      </c>
      <c r="F54">
        <v>2</v>
      </c>
      <c r="G54">
        <v>0.02</v>
      </c>
      <c r="H54">
        <v>0.04</v>
      </c>
      <c r="I54">
        <v>1.7500000000000002E-2</v>
      </c>
      <c r="J54">
        <v>3.5000000000000003E-2</v>
      </c>
      <c r="K54">
        <f t="shared" si="0"/>
        <v>-4.9999999999999975E-3</v>
      </c>
    </row>
    <row r="55" spans="1:11">
      <c r="A55" t="s">
        <v>151</v>
      </c>
      <c r="B55" t="s">
        <v>278</v>
      </c>
      <c r="C55" t="s">
        <v>279</v>
      </c>
      <c r="D55" t="s">
        <v>280</v>
      </c>
      <c r="E55" t="s">
        <v>212</v>
      </c>
      <c r="F55">
        <v>11</v>
      </c>
      <c r="G55">
        <v>6.0000000000000001E-3</v>
      </c>
      <c r="H55">
        <v>6.6000000000000003E-2</v>
      </c>
      <c r="I55">
        <v>4.4999999999999997E-3</v>
      </c>
      <c r="J55">
        <v>4.9499999999999995E-2</v>
      </c>
      <c r="K55">
        <f t="shared" si="0"/>
        <v>-1.6500000000000008E-2</v>
      </c>
    </row>
    <row r="56" spans="1:11">
      <c r="A56" t="s">
        <v>151</v>
      </c>
      <c r="B56" t="s">
        <v>281</v>
      </c>
      <c r="C56" t="s">
        <v>282</v>
      </c>
      <c r="D56" t="s">
        <v>283</v>
      </c>
      <c r="E56" t="s">
        <v>212</v>
      </c>
      <c r="F56">
        <v>2</v>
      </c>
      <c r="G56">
        <v>7.0999999999999994E-2</v>
      </c>
      <c r="H56">
        <v>0.14199999999999999</v>
      </c>
      <c r="I56">
        <v>7.0999999999999994E-2</v>
      </c>
      <c r="J56">
        <v>0.14199999999999999</v>
      </c>
      <c r="K56">
        <f t="shared" si="0"/>
        <v>0</v>
      </c>
    </row>
    <row r="57" spans="1:11">
      <c r="A57" t="s">
        <v>151</v>
      </c>
      <c r="B57" t="s">
        <v>284</v>
      </c>
      <c r="C57" t="s">
        <v>285</v>
      </c>
      <c r="D57" t="s">
        <v>286</v>
      </c>
      <c r="E57" t="s">
        <v>212</v>
      </c>
      <c r="F57">
        <v>11</v>
      </c>
      <c r="G57">
        <f>L57</f>
        <v>0</v>
      </c>
      <c r="H57">
        <v>3.85E-2</v>
      </c>
      <c r="I57">
        <v>3.2399999999999998E-3</v>
      </c>
      <c r="J57">
        <v>3.5639999999999998E-2</v>
      </c>
      <c r="K57">
        <f t="shared" si="0"/>
        <v>-2.8600000000000014E-3</v>
      </c>
    </row>
    <row r="58" spans="1:11">
      <c r="A58" t="s">
        <v>151</v>
      </c>
      <c r="B58" t="s">
        <v>287</v>
      </c>
      <c r="C58" t="s">
        <v>288</v>
      </c>
      <c r="D58" t="s">
        <v>289</v>
      </c>
      <c r="E58" t="s">
        <v>212</v>
      </c>
      <c r="F58">
        <v>5</v>
      </c>
      <c r="G58">
        <v>3.15E-2</v>
      </c>
      <c r="H58">
        <v>0.1575</v>
      </c>
      <c r="I58">
        <v>2.8000000000000001E-2</v>
      </c>
      <c r="J58">
        <v>0.14000000000000001</v>
      </c>
      <c r="K58">
        <f t="shared" si="0"/>
        <v>-1.7499999999999988E-2</v>
      </c>
    </row>
    <row r="59" spans="1:11">
      <c r="A59" t="s">
        <v>151</v>
      </c>
      <c r="B59" t="s">
        <v>290</v>
      </c>
      <c r="C59" t="s">
        <v>291</v>
      </c>
      <c r="D59" t="s">
        <v>292</v>
      </c>
      <c r="E59" t="s">
        <v>212</v>
      </c>
      <c r="F59">
        <v>4</v>
      </c>
      <c r="G59">
        <v>0.01</v>
      </c>
      <c r="H59">
        <v>0.04</v>
      </c>
      <c r="I59">
        <v>7.7000000000000002E-3</v>
      </c>
      <c r="J59">
        <v>3.0800000000000001E-2</v>
      </c>
      <c r="K59">
        <f t="shared" si="0"/>
        <v>-9.1999999999999998E-3</v>
      </c>
    </row>
    <row r="60" spans="1:11">
      <c r="A60" t="s">
        <v>151</v>
      </c>
      <c r="B60" t="s">
        <v>293</v>
      </c>
      <c r="C60" t="s">
        <v>294</v>
      </c>
      <c r="D60" t="s">
        <v>295</v>
      </c>
      <c r="E60" t="s">
        <v>212</v>
      </c>
      <c r="F60">
        <v>1</v>
      </c>
      <c r="G60">
        <v>6.6E-3</v>
      </c>
      <c r="H60">
        <v>6.6E-3</v>
      </c>
      <c r="I60">
        <v>5.0000000000000001E-3</v>
      </c>
      <c r="J60">
        <v>5.0000000000000001E-3</v>
      </c>
      <c r="K60">
        <f t="shared" si="0"/>
        <v>-1.5999999999999999E-3</v>
      </c>
    </row>
    <row r="61" spans="1:11">
      <c r="A61" t="s">
        <v>296</v>
      </c>
      <c r="B61" t="s">
        <v>297</v>
      </c>
      <c r="C61" t="s">
        <v>298</v>
      </c>
      <c r="D61" t="s">
        <v>299</v>
      </c>
      <c r="E61" t="s">
        <v>212</v>
      </c>
      <c r="F61">
        <v>9</v>
      </c>
      <c r="G61">
        <v>1.4399999999999999E-3</v>
      </c>
      <c r="H61">
        <v>1.2959999999999999E-2</v>
      </c>
      <c r="I61">
        <v>1.4400000000000001E-3</v>
      </c>
      <c r="J61">
        <v>1.2960000000000001E-2</v>
      </c>
      <c r="K61">
        <f t="shared" si="0"/>
        <v>0</v>
      </c>
    </row>
    <row r="62" spans="1:11">
      <c r="A62" t="s">
        <v>151</v>
      </c>
      <c r="B62" t="s">
        <v>300</v>
      </c>
      <c r="C62" t="s">
        <v>301</v>
      </c>
      <c r="D62" t="s">
        <v>302</v>
      </c>
      <c r="E62" t="s">
        <v>208</v>
      </c>
      <c r="F62">
        <v>3</v>
      </c>
      <c r="G62">
        <v>5.0000000000000001E-3</v>
      </c>
      <c r="H62">
        <v>1.4999999999999999E-2</v>
      </c>
      <c r="I62">
        <v>5.0000000000000001E-3</v>
      </c>
      <c r="J62">
        <v>1.4999999999999999E-2</v>
      </c>
      <c r="K62">
        <f t="shared" si="0"/>
        <v>0</v>
      </c>
    </row>
    <row r="63" spans="1:11">
      <c r="A63" t="s">
        <v>151</v>
      </c>
      <c r="B63" t="s">
        <v>303</v>
      </c>
      <c r="C63" t="s">
        <v>304</v>
      </c>
      <c r="D63" t="s">
        <v>305</v>
      </c>
      <c r="E63" t="s">
        <v>208</v>
      </c>
      <c r="F63">
        <v>14</v>
      </c>
      <c r="G63">
        <v>2.3999999999999998E-4</v>
      </c>
      <c r="H63">
        <v>3.3599999999999997E-3</v>
      </c>
      <c r="I63">
        <v>2.2000000000000001E-4</v>
      </c>
      <c r="J63">
        <v>3.0800000000000003E-3</v>
      </c>
      <c r="K63">
        <f t="shared" si="0"/>
        <v>-2.7999999999999943E-4</v>
      </c>
    </row>
    <row r="64" spans="1:11">
      <c r="A64" t="s">
        <v>151</v>
      </c>
      <c r="B64" t="s">
        <v>306</v>
      </c>
      <c r="C64" t="s">
        <v>307</v>
      </c>
      <c r="D64" t="s">
        <v>308</v>
      </c>
      <c r="E64" t="s">
        <v>208</v>
      </c>
      <c r="F64">
        <v>1</v>
      </c>
      <c r="G64">
        <v>2.3999999999999998E-4</v>
      </c>
      <c r="H64">
        <v>2.3999999999999998E-4</v>
      </c>
      <c r="I64">
        <v>2.2000000000000001E-4</v>
      </c>
      <c r="J64">
        <v>2.2000000000000001E-4</v>
      </c>
      <c r="K64">
        <f t="shared" si="0"/>
        <v>-1.9999999999999971E-5</v>
      </c>
    </row>
    <row r="65" spans="1:11">
      <c r="A65" t="s">
        <v>151</v>
      </c>
      <c r="B65" t="s">
        <v>574</v>
      </c>
      <c r="C65" t="s">
        <v>309</v>
      </c>
      <c r="D65" t="s">
        <v>310</v>
      </c>
      <c r="E65" t="s">
        <v>208</v>
      </c>
      <c r="F65">
        <v>3</v>
      </c>
      <c r="G65">
        <v>2.3999999999999998E-4</v>
      </c>
      <c r="H65">
        <v>7.1999999999999994E-4</v>
      </c>
      <c r="I65">
        <v>2.2000000000000001E-4</v>
      </c>
      <c r="J65">
        <v>6.6E-4</v>
      </c>
      <c r="K65">
        <f t="shared" si="0"/>
        <v>-5.9999999999999941E-5</v>
      </c>
    </row>
    <row r="66" spans="1:11">
      <c r="A66" t="s">
        <v>151</v>
      </c>
      <c r="B66" t="s">
        <v>311</v>
      </c>
      <c r="C66" t="s">
        <v>312</v>
      </c>
      <c r="D66" t="s">
        <v>313</v>
      </c>
      <c r="E66" t="s">
        <v>234</v>
      </c>
      <c r="F66">
        <v>1</v>
      </c>
      <c r="G66">
        <v>2.3999999999999998E-4</v>
      </c>
      <c r="H66">
        <v>2.3999999999999998E-4</v>
      </c>
      <c r="I66">
        <v>2.2000000000000001E-4</v>
      </c>
      <c r="J66">
        <v>2.2000000000000001E-4</v>
      </c>
      <c r="K66">
        <f t="shared" si="0"/>
        <v>-1.9999999999999971E-5</v>
      </c>
    </row>
    <row r="67" spans="1:11">
      <c r="A67" t="s">
        <v>151</v>
      </c>
      <c r="B67" t="s">
        <v>314</v>
      </c>
      <c r="C67" t="s">
        <v>315</v>
      </c>
      <c r="D67" t="s">
        <v>316</v>
      </c>
      <c r="E67" t="s">
        <v>317</v>
      </c>
      <c r="F67">
        <v>10</v>
      </c>
      <c r="G67">
        <v>1.9000000000000001E-4</v>
      </c>
      <c r="H67">
        <v>1.9000000000000002E-3</v>
      </c>
      <c r="I67">
        <v>1.6000000000000001E-4</v>
      </c>
      <c r="J67">
        <v>1.6000000000000001E-3</v>
      </c>
      <c r="K67">
        <f t="shared" ref="K67:K130" si="1">J67-H67</f>
        <v>-3.0000000000000014E-4</v>
      </c>
    </row>
    <row r="68" spans="1:11">
      <c r="A68" t="s">
        <v>151</v>
      </c>
      <c r="B68" t="s">
        <v>318</v>
      </c>
      <c r="C68" t="s">
        <v>319</v>
      </c>
      <c r="D68" t="s">
        <v>320</v>
      </c>
      <c r="E68" t="s">
        <v>208</v>
      </c>
      <c r="F68">
        <v>5</v>
      </c>
      <c r="G68">
        <v>1.9000000000000001E-4</v>
      </c>
      <c r="H68">
        <v>9.5000000000000011E-4</v>
      </c>
      <c r="I68">
        <v>1.6000000000000001E-4</v>
      </c>
      <c r="J68">
        <v>8.0000000000000004E-4</v>
      </c>
      <c r="K68">
        <f t="shared" si="1"/>
        <v>-1.5000000000000007E-4</v>
      </c>
    </row>
    <row r="69" spans="1:11">
      <c r="A69" t="s">
        <v>151</v>
      </c>
      <c r="B69" t="s">
        <v>321</v>
      </c>
      <c r="C69" t="s">
        <v>322</v>
      </c>
      <c r="D69" t="s">
        <v>323</v>
      </c>
      <c r="E69" t="s">
        <v>208</v>
      </c>
      <c r="F69">
        <v>2</v>
      </c>
      <c r="G69">
        <v>1.9000000000000001E-4</v>
      </c>
      <c r="H69">
        <v>3.8000000000000002E-4</v>
      </c>
      <c r="I69">
        <v>1.6000000000000001E-4</v>
      </c>
      <c r="J69">
        <v>3.2000000000000003E-4</v>
      </c>
      <c r="K69">
        <f t="shared" si="1"/>
        <v>-5.9999999999999995E-5</v>
      </c>
    </row>
    <row r="70" spans="1:11">
      <c r="A70" t="s">
        <v>151</v>
      </c>
      <c r="B70" t="s">
        <v>324</v>
      </c>
      <c r="C70" t="s">
        <v>325</v>
      </c>
      <c r="D70" t="s">
        <v>326</v>
      </c>
      <c r="E70" t="s">
        <v>208</v>
      </c>
      <c r="F70">
        <v>22</v>
      </c>
      <c r="G70">
        <v>1.9000000000000001E-4</v>
      </c>
      <c r="H70">
        <v>4.1800000000000006E-3</v>
      </c>
      <c r="I70">
        <v>1.6000000000000001E-4</v>
      </c>
      <c r="J70">
        <v>3.5200000000000001E-3</v>
      </c>
      <c r="K70">
        <f t="shared" si="1"/>
        <v>-6.6000000000000043E-4</v>
      </c>
    </row>
    <row r="71" spans="1:11">
      <c r="A71" t="s">
        <v>151</v>
      </c>
      <c r="B71" t="s">
        <v>327</v>
      </c>
      <c r="C71" t="s">
        <v>328</v>
      </c>
      <c r="D71" t="s">
        <v>329</v>
      </c>
      <c r="E71" t="s">
        <v>208</v>
      </c>
      <c r="F71">
        <v>1</v>
      </c>
      <c r="G71">
        <f>L71</f>
        <v>0</v>
      </c>
      <c r="H71">
        <v>1.9000000000000001E-4</v>
      </c>
      <c r="I71">
        <v>1.6000000000000001E-4</v>
      </c>
      <c r="J71">
        <v>1.6000000000000001E-4</v>
      </c>
      <c r="K71">
        <f t="shared" si="1"/>
        <v>-2.9999999999999997E-5</v>
      </c>
    </row>
    <row r="72" spans="1:11">
      <c r="A72" t="s">
        <v>151</v>
      </c>
      <c r="B72" t="s">
        <v>330</v>
      </c>
      <c r="C72" t="s">
        <v>331</v>
      </c>
      <c r="D72" t="s">
        <v>332</v>
      </c>
      <c r="E72" t="s">
        <v>208</v>
      </c>
      <c r="F72">
        <v>1</v>
      </c>
      <c r="G72">
        <v>1.9000000000000001E-4</v>
      </c>
      <c r="H72">
        <v>1.9000000000000001E-4</v>
      </c>
      <c r="I72">
        <v>1.6000000000000001E-4</v>
      </c>
      <c r="J72">
        <v>1.6000000000000001E-4</v>
      </c>
      <c r="K72">
        <f t="shared" si="1"/>
        <v>-2.9999999999999997E-5</v>
      </c>
    </row>
    <row r="73" spans="1:11">
      <c r="A73" t="s">
        <v>151</v>
      </c>
      <c r="B73" t="s">
        <v>333</v>
      </c>
      <c r="C73" t="s">
        <v>334</v>
      </c>
      <c r="D73" t="s">
        <v>335</v>
      </c>
      <c r="E73" t="s">
        <v>208</v>
      </c>
      <c r="F73">
        <v>2</v>
      </c>
      <c r="G73">
        <v>1.9000000000000001E-4</v>
      </c>
      <c r="H73">
        <v>3.8000000000000002E-4</v>
      </c>
      <c r="I73">
        <v>1.6000000000000001E-4</v>
      </c>
      <c r="J73">
        <v>3.2000000000000003E-4</v>
      </c>
      <c r="K73">
        <f t="shared" si="1"/>
        <v>-5.9999999999999995E-5</v>
      </c>
    </row>
    <row r="74" spans="1:11">
      <c r="A74" t="s">
        <v>151</v>
      </c>
      <c r="B74" t="s">
        <v>336</v>
      </c>
      <c r="C74" t="s">
        <v>337</v>
      </c>
      <c r="D74" t="s">
        <v>338</v>
      </c>
      <c r="E74" t="s">
        <v>208</v>
      </c>
      <c r="F74">
        <v>19</v>
      </c>
      <c r="G74">
        <v>1.9000000000000001E-4</v>
      </c>
      <c r="H74">
        <v>3.6100000000000004E-3</v>
      </c>
      <c r="I74">
        <v>1.6000000000000001E-4</v>
      </c>
      <c r="J74">
        <v>3.0400000000000002E-3</v>
      </c>
      <c r="K74">
        <f t="shared" si="1"/>
        <v>-5.7000000000000019E-4</v>
      </c>
    </row>
    <row r="75" spans="1:11">
      <c r="A75" t="s">
        <v>151</v>
      </c>
      <c r="B75" t="s">
        <v>339</v>
      </c>
      <c r="C75" t="s">
        <v>340</v>
      </c>
      <c r="D75" t="s">
        <v>341</v>
      </c>
      <c r="E75" t="s">
        <v>234</v>
      </c>
      <c r="F75">
        <v>1</v>
      </c>
      <c r="G75">
        <v>1.9000000000000001E-4</v>
      </c>
      <c r="H75">
        <v>1.9000000000000001E-4</v>
      </c>
      <c r="I75">
        <v>1.6000000000000001E-4</v>
      </c>
      <c r="J75">
        <v>1.6000000000000001E-4</v>
      </c>
      <c r="K75">
        <f t="shared" si="1"/>
        <v>-2.9999999999999997E-5</v>
      </c>
    </row>
    <row r="76" spans="1:11">
      <c r="A76" t="s">
        <v>151</v>
      </c>
      <c r="B76" t="s">
        <v>342</v>
      </c>
      <c r="C76" t="s">
        <v>343</v>
      </c>
      <c r="D76" t="s">
        <v>344</v>
      </c>
      <c r="E76" t="s">
        <v>317</v>
      </c>
      <c r="F76">
        <v>4</v>
      </c>
      <c r="G76">
        <f>L76</f>
        <v>0</v>
      </c>
      <c r="H76">
        <v>1.3600000000000001E-3</v>
      </c>
      <c r="I76">
        <v>3.1E-4</v>
      </c>
      <c r="J76">
        <v>1.24E-3</v>
      </c>
      <c r="K76">
        <f t="shared" si="1"/>
        <v>-1.200000000000001E-4</v>
      </c>
    </row>
    <row r="77" spans="1:11">
      <c r="A77" t="s">
        <v>151</v>
      </c>
      <c r="B77" t="s">
        <v>345</v>
      </c>
      <c r="C77" t="s">
        <v>346</v>
      </c>
      <c r="D77" t="s">
        <v>347</v>
      </c>
      <c r="E77" t="s">
        <v>208</v>
      </c>
      <c r="F77">
        <v>3</v>
      </c>
      <c r="G77">
        <v>2.9E-4</v>
      </c>
      <c r="H77">
        <v>8.7000000000000001E-4</v>
      </c>
      <c r="I77">
        <v>2.5999999999999998E-4</v>
      </c>
      <c r="J77">
        <v>7.7999999999999988E-4</v>
      </c>
      <c r="K77">
        <f t="shared" si="1"/>
        <v>-9.0000000000000128E-5</v>
      </c>
    </row>
    <row r="78" spans="1:11">
      <c r="A78" t="s">
        <v>151</v>
      </c>
      <c r="B78" t="s">
        <v>348</v>
      </c>
      <c r="C78" t="s">
        <v>349</v>
      </c>
      <c r="D78" t="s">
        <v>350</v>
      </c>
      <c r="E78" t="s">
        <v>208</v>
      </c>
      <c r="F78">
        <v>3</v>
      </c>
      <c r="G78">
        <v>2.9E-4</v>
      </c>
      <c r="H78">
        <v>8.7000000000000001E-4</v>
      </c>
      <c r="I78">
        <v>2.5999999999999998E-4</v>
      </c>
      <c r="J78">
        <v>7.7999999999999988E-4</v>
      </c>
      <c r="K78">
        <f t="shared" si="1"/>
        <v>-9.0000000000000128E-5</v>
      </c>
    </row>
    <row r="79" spans="1:11">
      <c r="A79" t="s">
        <v>296</v>
      </c>
      <c r="B79" t="s">
        <v>351</v>
      </c>
      <c r="C79" t="s">
        <v>352</v>
      </c>
      <c r="D79" t="s">
        <v>353</v>
      </c>
      <c r="E79" t="s">
        <v>208</v>
      </c>
      <c r="F79">
        <v>2</v>
      </c>
      <c r="G79">
        <v>2.9E-4</v>
      </c>
      <c r="H79">
        <v>5.8E-4</v>
      </c>
      <c r="I79">
        <v>2.5999999999999998E-4</v>
      </c>
      <c r="J79">
        <v>5.1999999999999995E-4</v>
      </c>
      <c r="K79">
        <f t="shared" si="1"/>
        <v>-6.0000000000000049E-5</v>
      </c>
    </row>
    <row r="80" spans="1:11">
      <c r="A80" t="s">
        <v>151</v>
      </c>
      <c r="B80" t="s">
        <v>354</v>
      </c>
      <c r="C80" t="s">
        <v>355</v>
      </c>
      <c r="D80" t="s">
        <v>356</v>
      </c>
      <c r="E80" t="s">
        <v>208</v>
      </c>
      <c r="F80">
        <v>1</v>
      </c>
      <c r="G80">
        <v>2.9E-4</v>
      </c>
      <c r="H80">
        <v>2.9E-4</v>
      </c>
      <c r="I80">
        <v>2.5999999999999998E-4</v>
      </c>
      <c r="J80">
        <v>2.5999999999999998E-4</v>
      </c>
      <c r="K80">
        <f t="shared" si="1"/>
        <v>-3.0000000000000024E-5</v>
      </c>
    </row>
    <row r="81" spans="1:11">
      <c r="A81" t="s">
        <v>151</v>
      </c>
      <c r="B81" t="s">
        <v>357</v>
      </c>
      <c r="C81" t="s">
        <v>358</v>
      </c>
      <c r="D81" t="s">
        <v>359</v>
      </c>
      <c r="E81" t="s">
        <v>208</v>
      </c>
      <c r="F81">
        <v>5</v>
      </c>
      <c r="G81">
        <v>2.9E-4</v>
      </c>
      <c r="H81">
        <v>1.4499999999999999E-3</v>
      </c>
      <c r="I81">
        <v>2.5999999999999998E-4</v>
      </c>
      <c r="J81">
        <v>1.2999999999999999E-3</v>
      </c>
      <c r="K81">
        <f t="shared" si="1"/>
        <v>-1.4999999999999996E-4</v>
      </c>
    </row>
    <row r="82" spans="1:11">
      <c r="A82" t="s">
        <v>151</v>
      </c>
      <c r="B82" t="s">
        <v>360</v>
      </c>
      <c r="C82" t="s">
        <v>361</v>
      </c>
      <c r="D82" t="s">
        <v>362</v>
      </c>
      <c r="E82" t="s">
        <v>208</v>
      </c>
      <c r="F82">
        <v>1</v>
      </c>
      <c r="G82">
        <v>2.9E-4</v>
      </c>
      <c r="H82">
        <v>2.9E-4</v>
      </c>
      <c r="I82">
        <v>2.5999999999999998E-4</v>
      </c>
      <c r="J82">
        <v>2.5999999999999998E-4</v>
      </c>
      <c r="K82">
        <f t="shared" si="1"/>
        <v>-3.0000000000000024E-5</v>
      </c>
    </row>
    <row r="83" spans="1:11">
      <c r="A83" t="s">
        <v>151</v>
      </c>
      <c r="B83" t="s">
        <v>363</v>
      </c>
      <c r="C83" t="s">
        <v>364</v>
      </c>
      <c r="D83" t="s">
        <v>365</v>
      </c>
      <c r="E83" t="s">
        <v>208</v>
      </c>
      <c r="F83">
        <v>1</v>
      </c>
      <c r="G83">
        <v>2.9E-4</v>
      </c>
      <c r="H83">
        <v>2.9E-4</v>
      </c>
      <c r="I83">
        <v>2.5999999999999998E-4</v>
      </c>
      <c r="J83">
        <v>2.5999999999999998E-4</v>
      </c>
      <c r="K83">
        <f t="shared" si="1"/>
        <v>-3.0000000000000024E-5</v>
      </c>
    </row>
    <row r="84" spans="1:11">
      <c r="A84" t="s">
        <v>151</v>
      </c>
      <c r="B84" t="s">
        <v>366</v>
      </c>
      <c r="C84" t="s">
        <v>367</v>
      </c>
      <c r="D84" t="s">
        <v>368</v>
      </c>
      <c r="E84" t="s">
        <v>208</v>
      </c>
      <c r="F84">
        <v>1</v>
      </c>
      <c r="G84">
        <v>2.9E-4</v>
      </c>
      <c r="H84">
        <v>2.9E-4</v>
      </c>
      <c r="I84">
        <v>2.5999999999999998E-4</v>
      </c>
      <c r="J84">
        <v>2.5999999999999998E-4</v>
      </c>
      <c r="K84">
        <f t="shared" si="1"/>
        <v>-3.0000000000000024E-5</v>
      </c>
    </row>
    <row r="85" spans="1:11">
      <c r="A85" t="s">
        <v>151</v>
      </c>
      <c r="B85" t="s">
        <v>369</v>
      </c>
      <c r="C85" t="s">
        <v>370</v>
      </c>
      <c r="D85" t="s">
        <v>371</v>
      </c>
      <c r="E85" t="s">
        <v>208</v>
      </c>
      <c r="F85">
        <v>1</v>
      </c>
      <c r="G85">
        <v>2.9E-4</v>
      </c>
      <c r="H85">
        <v>2.9E-4</v>
      </c>
      <c r="I85">
        <v>2.5999999999999998E-4</v>
      </c>
      <c r="J85">
        <v>2.5999999999999998E-4</v>
      </c>
      <c r="K85">
        <f t="shared" si="1"/>
        <v>-3.0000000000000024E-5</v>
      </c>
    </row>
    <row r="86" spans="1:11">
      <c r="A86" t="s">
        <v>151</v>
      </c>
      <c r="B86" t="s">
        <v>372</v>
      </c>
      <c r="C86" t="s">
        <v>373</v>
      </c>
      <c r="D86" t="s">
        <v>374</v>
      </c>
      <c r="E86" t="s">
        <v>208</v>
      </c>
      <c r="F86">
        <v>1</v>
      </c>
      <c r="G86">
        <v>2.9E-4</v>
      </c>
      <c r="H86">
        <v>2.9E-4</v>
      </c>
      <c r="I86">
        <v>2.5999999999999998E-4</v>
      </c>
      <c r="J86">
        <v>2.5999999999999998E-4</v>
      </c>
      <c r="K86">
        <f t="shared" si="1"/>
        <v>-3.0000000000000024E-5</v>
      </c>
    </row>
    <row r="87" spans="1:11">
      <c r="A87" t="s">
        <v>151</v>
      </c>
      <c r="B87" t="s">
        <v>375</v>
      </c>
      <c r="C87" t="s">
        <v>376</v>
      </c>
      <c r="D87" t="s">
        <v>374</v>
      </c>
      <c r="E87" t="s">
        <v>208</v>
      </c>
      <c r="F87">
        <v>4</v>
      </c>
      <c r="G87">
        <f>L87</f>
        <v>0</v>
      </c>
      <c r="H87">
        <v>9.2000000000000003E-4</v>
      </c>
      <c r="I87">
        <v>1.9000000000000001E-4</v>
      </c>
      <c r="J87">
        <v>7.6000000000000004E-4</v>
      </c>
      <c r="K87">
        <f t="shared" si="1"/>
        <v>-1.5999999999999999E-4</v>
      </c>
    </row>
    <row r="88" spans="1:11">
      <c r="A88" t="s">
        <v>151</v>
      </c>
      <c r="B88" t="s">
        <v>377</v>
      </c>
      <c r="C88" t="s">
        <v>378</v>
      </c>
      <c r="D88" t="s">
        <v>379</v>
      </c>
      <c r="E88" t="s">
        <v>208</v>
      </c>
      <c r="F88">
        <v>4</v>
      </c>
      <c r="G88">
        <v>2.3000000000000001E-4</v>
      </c>
      <c r="H88">
        <v>9.2000000000000003E-4</v>
      </c>
      <c r="I88">
        <v>1.9000000000000001E-4</v>
      </c>
      <c r="J88">
        <v>7.6000000000000004E-4</v>
      </c>
      <c r="K88">
        <f t="shared" si="1"/>
        <v>-1.5999999999999999E-4</v>
      </c>
    </row>
    <row r="89" spans="1:11">
      <c r="A89" t="s">
        <v>151</v>
      </c>
      <c r="B89" t="s">
        <v>380</v>
      </c>
      <c r="C89" t="s">
        <v>381</v>
      </c>
      <c r="D89" t="s">
        <v>382</v>
      </c>
      <c r="E89" t="s">
        <v>383</v>
      </c>
      <c r="F89">
        <v>1</v>
      </c>
      <c r="G89">
        <v>2.3000000000000001E-4</v>
      </c>
      <c r="H89">
        <v>2.3000000000000001E-4</v>
      </c>
      <c r="I89">
        <v>1.9000000000000001E-4</v>
      </c>
      <c r="J89">
        <v>1.9000000000000001E-4</v>
      </c>
      <c r="K89">
        <f t="shared" si="1"/>
        <v>-3.9999999999999996E-5</v>
      </c>
    </row>
    <row r="90" spans="1:11">
      <c r="A90" t="s">
        <v>384</v>
      </c>
      <c r="B90" t="s">
        <v>385</v>
      </c>
      <c r="C90" t="s">
        <v>386</v>
      </c>
      <c r="D90" t="s">
        <v>387</v>
      </c>
      <c r="E90" t="s">
        <v>208</v>
      </c>
      <c r="F90">
        <v>4</v>
      </c>
      <c r="G90">
        <v>2.3000000000000001E-4</v>
      </c>
      <c r="H90">
        <v>9.2000000000000003E-4</v>
      </c>
      <c r="I90">
        <v>1.9000000000000001E-4</v>
      </c>
      <c r="J90">
        <v>7.6000000000000004E-4</v>
      </c>
      <c r="K90">
        <f t="shared" si="1"/>
        <v>-1.5999999999999999E-4</v>
      </c>
    </row>
    <row r="91" spans="1:11">
      <c r="A91" t="s">
        <v>151</v>
      </c>
      <c r="B91" t="s">
        <v>388</v>
      </c>
      <c r="C91" t="s">
        <v>389</v>
      </c>
      <c r="D91" t="s">
        <v>390</v>
      </c>
      <c r="E91" t="s">
        <v>317</v>
      </c>
      <c r="F91">
        <v>1</v>
      </c>
      <c r="G91">
        <v>2.3000000000000001E-4</v>
      </c>
      <c r="H91">
        <v>2.3000000000000001E-4</v>
      </c>
      <c r="I91">
        <v>1.9000000000000001E-4</v>
      </c>
      <c r="J91">
        <v>1.9000000000000001E-4</v>
      </c>
      <c r="K91">
        <f t="shared" si="1"/>
        <v>-3.9999999999999996E-5</v>
      </c>
    </row>
    <row r="92" spans="1:11">
      <c r="A92" t="s">
        <v>151</v>
      </c>
      <c r="B92" t="s">
        <v>391</v>
      </c>
      <c r="C92" t="s">
        <v>392</v>
      </c>
      <c r="D92" t="s">
        <v>393</v>
      </c>
      <c r="E92" t="s">
        <v>208</v>
      </c>
      <c r="F92">
        <v>4</v>
      </c>
      <c r="G92">
        <v>2.3000000000000001E-4</v>
      </c>
      <c r="H92">
        <v>9.2000000000000003E-4</v>
      </c>
      <c r="I92">
        <v>1.9000000000000001E-4</v>
      </c>
      <c r="J92">
        <v>7.6000000000000004E-4</v>
      </c>
      <c r="K92">
        <f t="shared" si="1"/>
        <v>-1.5999999999999999E-4</v>
      </c>
    </row>
    <row r="93" spans="1:11">
      <c r="A93" t="s">
        <v>151</v>
      </c>
      <c r="B93" t="s">
        <v>394</v>
      </c>
      <c r="C93" t="s">
        <v>395</v>
      </c>
      <c r="D93" t="s">
        <v>396</v>
      </c>
      <c r="E93" t="s">
        <v>397</v>
      </c>
      <c r="F93">
        <v>2</v>
      </c>
      <c r="G93">
        <v>2.3000000000000001E-4</v>
      </c>
      <c r="H93">
        <v>4.6000000000000001E-4</v>
      </c>
      <c r="I93">
        <v>1.9000000000000001E-4</v>
      </c>
      <c r="J93">
        <v>3.8000000000000002E-4</v>
      </c>
      <c r="K93">
        <f t="shared" si="1"/>
        <v>-7.9999999999999993E-5</v>
      </c>
    </row>
    <row r="94" spans="1:11">
      <c r="A94" t="s">
        <v>151</v>
      </c>
      <c r="B94" t="s">
        <v>398</v>
      </c>
      <c r="C94" t="s">
        <v>399</v>
      </c>
      <c r="D94" t="s">
        <v>400</v>
      </c>
      <c r="E94" t="s">
        <v>208</v>
      </c>
      <c r="F94">
        <v>1</v>
      </c>
      <c r="G94">
        <v>2.3000000000000001E-4</v>
      </c>
      <c r="H94">
        <v>2.3000000000000001E-4</v>
      </c>
      <c r="I94">
        <v>1.9000000000000001E-4</v>
      </c>
      <c r="J94">
        <v>1.9000000000000001E-4</v>
      </c>
      <c r="K94">
        <f t="shared" si="1"/>
        <v>-3.9999999999999996E-5</v>
      </c>
    </row>
    <row r="95" spans="1:11">
      <c r="A95" t="s">
        <v>151</v>
      </c>
      <c r="B95" t="s">
        <v>401</v>
      </c>
      <c r="C95" t="s">
        <v>402</v>
      </c>
      <c r="D95" t="s">
        <v>403</v>
      </c>
      <c r="E95" t="s">
        <v>317</v>
      </c>
      <c r="F95">
        <v>1</v>
      </c>
      <c r="G95">
        <v>2.3000000000000001E-4</v>
      </c>
      <c r="H95">
        <v>2.3000000000000001E-4</v>
      </c>
      <c r="I95">
        <v>1.9000000000000001E-4</v>
      </c>
      <c r="J95">
        <v>1.9000000000000001E-4</v>
      </c>
      <c r="K95">
        <f t="shared" si="1"/>
        <v>-3.9999999999999996E-5</v>
      </c>
    </row>
    <row r="96" spans="1:11">
      <c r="A96" t="s">
        <v>151</v>
      </c>
      <c r="B96" t="s">
        <v>404</v>
      </c>
      <c r="C96" t="s">
        <v>405</v>
      </c>
      <c r="D96" t="s">
        <v>406</v>
      </c>
      <c r="E96" t="s">
        <v>208</v>
      </c>
      <c r="F96">
        <v>1</v>
      </c>
      <c r="G96">
        <v>2.3000000000000001E-4</v>
      </c>
      <c r="H96">
        <v>2.3000000000000001E-4</v>
      </c>
      <c r="I96">
        <v>1.9000000000000001E-4</v>
      </c>
      <c r="J96">
        <v>1.9000000000000001E-4</v>
      </c>
      <c r="K96">
        <f t="shared" si="1"/>
        <v>-3.9999999999999996E-5</v>
      </c>
    </row>
    <row r="97" spans="1:11">
      <c r="A97" t="s">
        <v>151</v>
      </c>
      <c r="B97" t="s">
        <v>407</v>
      </c>
      <c r="C97" t="s">
        <v>408</v>
      </c>
      <c r="D97" t="s">
        <v>409</v>
      </c>
      <c r="E97" t="s">
        <v>410</v>
      </c>
      <c r="F97">
        <v>1</v>
      </c>
      <c r="G97">
        <v>2.3000000000000001E-4</v>
      </c>
      <c r="H97">
        <v>2.3000000000000001E-4</v>
      </c>
      <c r="I97">
        <v>1.9000000000000001E-4</v>
      </c>
      <c r="J97">
        <v>1.9000000000000001E-4</v>
      </c>
      <c r="K97">
        <f t="shared" si="1"/>
        <v>-3.9999999999999996E-5</v>
      </c>
    </row>
    <row r="98" spans="1:11">
      <c r="A98" t="s">
        <v>151</v>
      </c>
      <c r="B98" t="s">
        <v>411</v>
      </c>
      <c r="C98" t="s">
        <v>412</v>
      </c>
      <c r="D98" t="s">
        <v>413</v>
      </c>
      <c r="E98" t="s">
        <v>410</v>
      </c>
      <c r="F98">
        <v>2</v>
      </c>
      <c r="G98">
        <v>2.3000000000000001E-4</v>
      </c>
      <c r="H98">
        <v>4.6000000000000001E-4</v>
      </c>
      <c r="I98">
        <v>1.9000000000000001E-4</v>
      </c>
      <c r="J98">
        <v>3.8000000000000002E-4</v>
      </c>
      <c r="K98">
        <f t="shared" si="1"/>
        <v>-7.9999999999999993E-5</v>
      </c>
    </row>
    <row r="99" spans="1:11">
      <c r="A99" t="s">
        <v>151</v>
      </c>
      <c r="B99" t="s">
        <v>414</v>
      </c>
      <c r="C99" t="s">
        <v>415</v>
      </c>
      <c r="D99" t="s">
        <v>416</v>
      </c>
      <c r="E99" t="s">
        <v>208</v>
      </c>
      <c r="F99">
        <v>2</v>
      </c>
      <c r="G99">
        <v>2.3000000000000001E-4</v>
      </c>
      <c r="H99">
        <v>4.6000000000000001E-4</v>
      </c>
      <c r="I99">
        <v>1.9000000000000001E-4</v>
      </c>
      <c r="J99">
        <v>3.8000000000000002E-4</v>
      </c>
      <c r="K99">
        <f t="shared" si="1"/>
        <v>-7.9999999999999993E-5</v>
      </c>
    </row>
    <row r="100" spans="1:11">
      <c r="A100" t="s">
        <v>151</v>
      </c>
      <c r="B100" t="s">
        <v>417</v>
      </c>
      <c r="C100" t="s">
        <v>418</v>
      </c>
      <c r="D100" t="s">
        <v>419</v>
      </c>
      <c r="E100" t="s">
        <v>208</v>
      </c>
      <c r="F100">
        <v>1</v>
      </c>
      <c r="G100">
        <v>2.3000000000000001E-4</v>
      </c>
      <c r="H100">
        <v>2.3000000000000001E-4</v>
      </c>
      <c r="I100">
        <v>1.9000000000000001E-4</v>
      </c>
      <c r="J100">
        <v>1.9000000000000001E-4</v>
      </c>
      <c r="K100">
        <f t="shared" si="1"/>
        <v>-3.9999999999999996E-5</v>
      </c>
    </row>
    <row r="101" spans="1:11">
      <c r="A101" t="s">
        <v>151</v>
      </c>
      <c r="B101" t="s">
        <v>420</v>
      </c>
      <c r="C101" t="s">
        <v>421</v>
      </c>
      <c r="D101" t="s">
        <v>422</v>
      </c>
      <c r="E101" t="s">
        <v>208</v>
      </c>
      <c r="F101">
        <v>1</v>
      </c>
      <c r="G101">
        <v>2.3000000000000001E-4</v>
      </c>
      <c r="H101">
        <v>2.3000000000000001E-4</v>
      </c>
      <c r="I101">
        <v>1.9000000000000001E-4</v>
      </c>
      <c r="J101">
        <v>1.9000000000000001E-4</v>
      </c>
      <c r="K101">
        <f t="shared" si="1"/>
        <v>-3.9999999999999996E-5</v>
      </c>
    </row>
    <row r="102" spans="1:11">
      <c r="A102" t="s">
        <v>151</v>
      </c>
      <c r="B102" t="s">
        <v>423</v>
      </c>
      <c r="C102" t="s">
        <v>424</v>
      </c>
      <c r="D102" t="s">
        <v>425</v>
      </c>
      <c r="E102" t="s">
        <v>317</v>
      </c>
      <c r="F102">
        <v>1</v>
      </c>
      <c r="G102">
        <v>2.3000000000000001E-4</v>
      </c>
      <c r="H102">
        <v>2.3000000000000001E-4</v>
      </c>
      <c r="I102">
        <v>1.9000000000000001E-4</v>
      </c>
      <c r="J102">
        <v>1.9000000000000001E-4</v>
      </c>
      <c r="K102">
        <f t="shared" si="1"/>
        <v>-3.9999999999999996E-5</v>
      </c>
    </row>
    <row r="103" spans="1:11">
      <c r="A103" t="s">
        <v>151</v>
      </c>
      <c r="B103" t="s">
        <v>426</v>
      </c>
      <c r="C103" t="s">
        <v>427</v>
      </c>
      <c r="D103" t="s">
        <v>428</v>
      </c>
      <c r="E103" t="s">
        <v>317</v>
      </c>
      <c r="F103">
        <v>1</v>
      </c>
      <c r="G103">
        <v>2.3000000000000001E-4</v>
      </c>
      <c r="H103">
        <v>2.3000000000000001E-4</v>
      </c>
      <c r="I103">
        <v>1.9000000000000001E-4</v>
      </c>
      <c r="J103">
        <v>1.9000000000000001E-4</v>
      </c>
      <c r="K103">
        <f t="shared" si="1"/>
        <v>-3.9999999999999996E-5</v>
      </c>
    </row>
    <row r="104" spans="1:11">
      <c r="A104" t="s">
        <v>151</v>
      </c>
      <c r="B104" t="s">
        <v>429</v>
      </c>
      <c r="C104" t="s">
        <v>430</v>
      </c>
      <c r="D104" t="s">
        <v>431</v>
      </c>
      <c r="E104" t="s">
        <v>317</v>
      </c>
      <c r="F104">
        <v>1</v>
      </c>
      <c r="G104">
        <v>2.3000000000000001E-4</v>
      </c>
      <c r="H104">
        <v>2.3000000000000001E-4</v>
      </c>
      <c r="I104">
        <v>1.9000000000000001E-4</v>
      </c>
      <c r="J104">
        <v>1.9000000000000001E-4</v>
      </c>
      <c r="K104">
        <f t="shared" si="1"/>
        <v>-3.9999999999999996E-5</v>
      </c>
    </row>
    <row r="105" spans="1:11">
      <c r="A105" t="s">
        <v>151</v>
      </c>
      <c r="B105" t="s">
        <v>432</v>
      </c>
      <c r="C105" t="s">
        <v>433</v>
      </c>
      <c r="D105" t="s">
        <v>434</v>
      </c>
      <c r="E105" t="s">
        <v>208</v>
      </c>
      <c r="F105">
        <v>1</v>
      </c>
      <c r="G105">
        <v>2.3000000000000001E-4</v>
      </c>
      <c r="H105">
        <v>2.3000000000000001E-4</v>
      </c>
      <c r="I105">
        <v>1.9000000000000001E-4</v>
      </c>
      <c r="J105">
        <v>1.9000000000000001E-4</v>
      </c>
      <c r="K105">
        <f t="shared" si="1"/>
        <v>-3.9999999999999996E-5</v>
      </c>
    </row>
    <row r="106" spans="1:11">
      <c r="A106" t="s">
        <v>435</v>
      </c>
      <c r="B106" t="s">
        <v>436</v>
      </c>
      <c r="C106" t="s">
        <v>437</v>
      </c>
      <c r="D106" t="s">
        <v>438</v>
      </c>
      <c r="E106" t="s">
        <v>439</v>
      </c>
      <c r="F106">
        <v>1</v>
      </c>
      <c r="G106">
        <v>0.115</v>
      </c>
      <c r="H106">
        <v>0.115</v>
      </c>
      <c r="I106">
        <v>0.115</v>
      </c>
      <c r="J106">
        <v>0.115</v>
      </c>
      <c r="K106">
        <f t="shared" si="1"/>
        <v>0</v>
      </c>
    </row>
    <row r="107" spans="1:11">
      <c r="A107" t="s">
        <v>435</v>
      </c>
      <c r="B107" t="s">
        <v>440</v>
      </c>
      <c r="C107" t="s">
        <v>441</v>
      </c>
      <c r="D107" t="s">
        <v>442</v>
      </c>
      <c r="E107" t="s">
        <v>443</v>
      </c>
      <c r="F107">
        <v>1</v>
      </c>
      <c r="G107">
        <f>L107</f>
        <v>0</v>
      </c>
      <c r="H107">
        <v>0.14799999999999999</v>
      </c>
      <c r="I107">
        <v>0.20499999999999999</v>
      </c>
      <c r="J107">
        <v>0.20499999999999999</v>
      </c>
      <c r="K107">
        <f t="shared" si="1"/>
        <v>5.6999999999999995E-2</v>
      </c>
    </row>
    <row r="108" spans="1:11">
      <c r="A108" t="s">
        <v>435</v>
      </c>
      <c r="B108" t="s">
        <v>444</v>
      </c>
      <c r="C108" t="s">
        <v>445</v>
      </c>
      <c r="D108" t="s">
        <v>446</v>
      </c>
      <c r="E108" t="s">
        <v>204</v>
      </c>
      <c r="F108">
        <v>1</v>
      </c>
      <c r="G108">
        <v>0.113</v>
      </c>
      <c r="H108">
        <v>0.113</v>
      </c>
      <c r="I108">
        <v>0.113</v>
      </c>
      <c r="J108">
        <v>0.113</v>
      </c>
      <c r="K108">
        <f t="shared" si="1"/>
        <v>0</v>
      </c>
    </row>
    <row r="109" spans="1:11">
      <c r="A109" t="s">
        <v>435</v>
      </c>
      <c r="B109" t="s">
        <v>447</v>
      </c>
      <c r="C109" t="s">
        <v>448</v>
      </c>
      <c r="D109" t="s">
        <v>449</v>
      </c>
      <c r="E109" t="s">
        <v>443</v>
      </c>
      <c r="F109">
        <v>1</v>
      </c>
      <c r="G109">
        <v>5.7000000000000002E-3</v>
      </c>
      <c r="H109">
        <v>5.7000000000000002E-3</v>
      </c>
      <c r="I109">
        <v>5.7000000000000002E-3</v>
      </c>
      <c r="J109">
        <v>5.7000000000000002E-3</v>
      </c>
      <c r="K109">
        <f t="shared" si="1"/>
        <v>0</v>
      </c>
    </row>
    <row r="110" spans="1:11">
      <c r="A110" t="s">
        <v>435</v>
      </c>
      <c r="B110" t="s">
        <v>450</v>
      </c>
      <c r="C110" t="s">
        <v>451</v>
      </c>
      <c r="D110" t="s">
        <v>452</v>
      </c>
      <c r="E110" t="s">
        <v>443</v>
      </c>
      <c r="F110">
        <v>1</v>
      </c>
      <c r="G110">
        <v>0.128</v>
      </c>
      <c r="H110">
        <v>0.128</v>
      </c>
      <c r="I110">
        <v>0.128</v>
      </c>
      <c r="J110">
        <v>0.128</v>
      </c>
      <c r="K110">
        <f t="shared" si="1"/>
        <v>0</v>
      </c>
    </row>
    <row r="111" spans="1:11">
      <c r="A111" t="s">
        <v>453</v>
      </c>
      <c r="B111" t="s">
        <v>454</v>
      </c>
      <c r="C111" t="s">
        <v>455</v>
      </c>
      <c r="D111" t="s">
        <v>456</v>
      </c>
      <c r="E111" t="s">
        <v>443</v>
      </c>
      <c r="F111">
        <v>1</v>
      </c>
      <c r="G111">
        <v>0.2</v>
      </c>
      <c r="H111">
        <v>0.2</v>
      </c>
      <c r="I111">
        <v>0.2</v>
      </c>
      <c r="J111">
        <v>0.2</v>
      </c>
      <c r="K111">
        <f t="shared" si="1"/>
        <v>0</v>
      </c>
    </row>
    <row r="112" spans="1:11">
      <c r="A112" t="s">
        <v>457</v>
      </c>
      <c r="B112" t="s">
        <v>458</v>
      </c>
      <c r="C112" t="s">
        <v>459</v>
      </c>
      <c r="D112" t="s">
        <v>460</v>
      </c>
      <c r="E112" t="s">
        <v>461</v>
      </c>
      <c r="F112">
        <v>2</v>
      </c>
      <c r="G112">
        <v>1.6</v>
      </c>
      <c r="H112">
        <v>3.2</v>
      </c>
      <c r="I112">
        <v>1.66</v>
      </c>
      <c r="J112">
        <v>3.32</v>
      </c>
      <c r="K112">
        <f t="shared" si="1"/>
        <v>0.11999999999999966</v>
      </c>
    </row>
    <row r="113" spans="1:11">
      <c r="A113" t="s">
        <v>118</v>
      </c>
      <c r="B113" t="s">
        <v>462</v>
      </c>
      <c r="C113" t="s">
        <v>463</v>
      </c>
      <c r="D113" t="s">
        <v>464</v>
      </c>
      <c r="E113" t="s">
        <v>80</v>
      </c>
      <c r="F113">
        <v>2</v>
      </c>
      <c r="G113">
        <v>3.4000000000000002E-2</v>
      </c>
      <c r="H113">
        <v>6.8000000000000005E-2</v>
      </c>
      <c r="I113">
        <v>3.2800000000000003E-2</v>
      </c>
      <c r="J113">
        <v>6.5600000000000006E-2</v>
      </c>
      <c r="K113">
        <f t="shared" si="1"/>
        <v>-2.3999999999999994E-3</v>
      </c>
    </row>
    <row r="114" spans="1:11">
      <c r="A114" t="s">
        <v>118</v>
      </c>
      <c r="B114" t="s">
        <v>465</v>
      </c>
      <c r="C114" t="s">
        <v>466</v>
      </c>
      <c r="D114" t="s">
        <v>465</v>
      </c>
      <c r="E114" t="s">
        <v>80</v>
      </c>
      <c r="F114">
        <v>1</v>
      </c>
      <c r="G114">
        <v>0.34</v>
      </c>
      <c r="H114">
        <v>0.34</v>
      </c>
      <c r="I114">
        <v>3.2800000000000003E-2</v>
      </c>
      <c r="J114">
        <v>3.2800000000000003E-2</v>
      </c>
      <c r="K114">
        <f t="shared" si="1"/>
        <v>-0.30720000000000003</v>
      </c>
    </row>
    <row r="115" spans="1:11">
      <c r="A115" t="s">
        <v>118</v>
      </c>
      <c r="B115" t="s">
        <v>467</v>
      </c>
      <c r="C115" t="s">
        <v>468</v>
      </c>
      <c r="D115" t="s">
        <v>469</v>
      </c>
      <c r="E115" t="s">
        <v>80</v>
      </c>
      <c r="F115">
        <v>1</v>
      </c>
      <c r="G115">
        <v>0.2</v>
      </c>
      <c r="H115">
        <v>0.2</v>
      </c>
      <c r="I115">
        <v>0.19400000000000001</v>
      </c>
      <c r="J115">
        <v>0.19400000000000001</v>
      </c>
      <c r="K115">
        <f t="shared" si="1"/>
        <v>-6.0000000000000053E-3</v>
      </c>
    </row>
    <row r="116" spans="1:11">
      <c r="A116" t="s">
        <v>470</v>
      </c>
      <c r="B116" t="s">
        <v>471</v>
      </c>
      <c r="C116" t="s">
        <v>472</v>
      </c>
      <c r="D116" t="s">
        <v>473</v>
      </c>
      <c r="E116" t="s">
        <v>474</v>
      </c>
      <c r="F116">
        <v>1</v>
      </c>
      <c r="G116">
        <v>6.4849999999999991E-2</v>
      </c>
      <c r="H116">
        <v>6.4849999999999991E-2</v>
      </c>
      <c r="I116">
        <v>6.4850000000000005E-2</v>
      </c>
      <c r="J116">
        <v>6.4850000000000005E-2</v>
      </c>
      <c r="K116">
        <f t="shared" si="1"/>
        <v>0</v>
      </c>
    </row>
    <row r="117" spans="1:11">
      <c r="A117" t="s">
        <v>475</v>
      </c>
      <c r="B117" t="s">
        <v>476</v>
      </c>
      <c r="C117" t="s">
        <v>477</v>
      </c>
      <c r="D117" t="s">
        <v>476</v>
      </c>
      <c r="E117" t="s">
        <v>478</v>
      </c>
      <c r="F117">
        <v>1</v>
      </c>
      <c r="G117">
        <v>3.9700000000000004E-3</v>
      </c>
      <c r="H117">
        <v>3.9700000000000004E-3</v>
      </c>
      <c r="I117">
        <v>3.5599999999999998E-3</v>
      </c>
      <c r="J117">
        <v>3.5599999999999998E-3</v>
      </c>
      <c r="K117">
        <f t="shared" si="1"/>
        <v>-4.1000000000000064E-4</v>
      </c>
    </row>
    <row r="118" spans="1:11">
      <c r="A118" t="s">
        <v>479</v>
      </c>
      <c r="B118" t="s">
        <v>480</v>
      </c>
      <c r="C118" t="s">
        <v>481</v>
      </c>
      <c r="E118" t="s">
        <v>482</v>
      </c>
      <c r="F118">
        <v>1</v>
      </c>
      <c r="G118">
        <f>L118</f>
        <v>0</v>
      </c>
      <c r="H118">
        <v>0.92</v>
      </c>
      <c r="I118">
        <v>0.92</v>
      </c>
      <c r="J118">
        <v>0.92</v>
      </c>
      <c r="K118">
        <f t="shared" si="1"/>
        <v>0</v>
      </c>
    </row>
    <row r="119" spans="1:11">
      <c r="A119" t="s">
        <v>483</v>
      </c>
      <c r="B119" t="s">
        <v>484</v>
      </c>
      <c r="C119" t="s">
        <v>485</v>
      </c>
      <c r="D119" t="s">
        <v>486</v>
      </c>
      <c r="E119" t="s">
        <v>443</v>
      </c>
      <c r="F119">
        <v>1</v>
      </c>
      <c r="G119">
        <v>0.7</v>
      </c>
      <c r="H119">
        <v>0.7</v>
      </c>
      <c r="I119">
        <v>0.61</v>
      </c>
      <c r="J119">
        <v>0.61</v>
      </c>
      <c r="K119">
        <f t="shared" si="1"/>
        <v>-8.9999999999999969E-2</v>
      </c>
    </row>
    <row r="120" spans="1:11">
      <c r="A120" t="s">
        <v>487</v>
      </c>
      <c r="B120" t="s">
        <v>488</v>
      </c>
      <c r="C120" t="s">
        <v>489</v>
      </c>
      <c r="D120" t="s">
        <v>490</v>
      </c>
      <c r="E120" t="s">
        <v>443</v>
      </c>
      <c r="F120">
        <v>1</v>
      </c>
      <c r="G120">
        <v>1.18</v>
      </c>
      <c r="H120">
        <v>1.18</v>
      </c>
      <c r="I120">
        <v>1.03</v>
      </c>
      <c r="J120">
        <v>1.03</v>
      </c>
      <c r="K120">
        <f t="shared" si="1"/>
        <v>-0.14999999999999991</v>
      </c>
    </row>
    <row r="121" spans="1:11">
      <c r="A121" t="s">
        <v>491</v>
      </c>
      <c r="B121" t="s">
        <v>492</v>
      </c>
      <c r="C121" t="s">
        <v>493</v>
      </c>
      <c r="D121" t="s">
        <v>492</v>
      </c>
      <c r="E121" t="s">
        <v>494</v>
      </c>
      <c r="F121">
        <v>2</v>
      </c>
      <c r="G121">
        <v>3.8999999999999998E-3</v>
      </c>
      <c r="H121">
        <v>7.7999999999999996E-3</v>
      </c>
      <c r="I121">
        <v>3.7100000000000002E-3</v>
      </c>
      <c r="J121">
        <v>7.4200000000000004E-3</v>
      </c>
      <c r="K121">
        <f t="shared" si="1"/>
        <v>-3.7999999999999926E-4</v>
      </c>
    </row>
    <row r="122" spans="1:11">
      <c r="A122" t="s">
        <v>491</v>
      </c>
      <c r="B122" t="s">
        <v>495</v>
      </c>
      <c r="C122" t="s">
        <v>496</v>
      </c>
      <c r="D122" t="s">
        <v>495</v>
      </c>
      <c r="E122" t="s">
        <v>443</v>
      </c>
      <c r="F122">
        <v>1</v>
      </c>
      <c r="G122">
        <v>7.3300000000000004E-2</v>
      </c>
      <c r="H122">
        <v>7.3300000000000004E-2</v>
      </c>
      <c r="I122">
        <v>7.3300000000000004E-2</v>
      </c>
      <c r="J122">
        <v>7.3300000000000004E-2</v>
      </c>
      <c r="K122">
        <f t="shared" si="1"/>
        <v>0</v>
      </c>
    </row>
    <row r="123" spans="1:11">
      <c r="A123" t="s">
        <v>491</v>
      </c>
      <c r="B123" t="s">
        <v>497</v>
      </c>
      <c r="C123" t="s">
        <v>498</v>
      </c>
      <c r="D123" t="s">
        <v>497</v>
      </c>
      <c r="E123" t="s">
        <v>443</v>
      </c>
      <c r="F123">
        <v>1</v>
      </c>
      <c r="G123">
        <v>5.28E-2</v>
      </c>
      <c r="H123">
        <v>5.28E-2</v>
      </c>
      <c r="I123">
        <v>5.28E-2</v>
      </c>
      <c r="J123">
        <v>5.28E-2</v>
      </c>
      <c r="K123">
        <f t="shared" si="1"/>
        <v>0</v>
      </c>
    </row>
    <row r="124" spans="1:11">
      <c r="A124" t="s">
        <v>491</v>
      </c>
      <c r="B124" t="s">
        <v>499</v>
      </c>
      <c r="C124" t="s">
        <v>500</v>
      </c>
      <c r="D124" t="s">
        <v>501</v>
      </c>
      <c r="E124" t="s">
        <v>502</v>
      </c>
      <c r="F124">
        <v>9</v>
      </c>
      <c r="G124">
        <v>1.0999999999999999E-2</v>
      </c>
      <c r="H124">
        <v>9.8999999999999991E-2</v>
      </c>
      <c r="I124">
        <v>1.0999999999999999E-2</v>
      </c>
      <c r="J124">
        <v>9.8999999999999991E-2</v>
      </c>
      <c r="K124">
        <f t="shared" si="1"/>
        <v>0</v>
      </c>
    </row>
    <row r="125" spans="1:11">
      <c r="A125" t="s">
        <v>491</v>
      </c>
      <c r="B125" t="s">
        <v>503</v>
      </c>
      <c r="C125" t="s">
        <v>504</v>
      </c>
      <c r="D125" t="s">
        <v>505</v>
      </c>
      <c r="E125" t="s">
        <v>443</v>
      </c>
      <c r="F125">
        <v>1</v>
      </c>
      <c r="G125">
        <v>1.6479999999999999</v>
      </c>
      <c r="H125">
        <v>1.6479999999999999</v>
      </c>
      <c r="I125">
        <v>1.4987999999999999</v>
      </c>
      <c r="J125">
        <v>1.4987999999999999</v>
      </c>
      <c r="K125">
        <f t="shared" si="1"/>
        <v>-0.1492</v>
      </c>
    </row>
    <row r="126" spans="1:11">
      <c r="A126" t="s">
        <v>491</v>
      </c>
      <c r="B126" t="s">
        <v>506</v>
      </c>
      <c r="C126" t="s">
        <v>507</v>
      </c>
      <c r="D126" t="s">
        <v>506</v>
      </c>
      <c r="E126" t="s">
        <v>443</v>
      </c>
      <c r="F126">
        <v>1</v>
      </c>
      <c r="G126">
        <v>0.2666</v>
      </c>
      <c r="H126">
        <v>0.2666</v>
      </c>
      <c r="I126">
        <v>0.2424</v>
      </c>
      <c r="J126">
        <v>0.2424</v>
      </c>
      <c r="K126">
        <f t="shared" si="1"/>
        <v>-2.4199999999999999E-2</v>
      </c>
    </row>
    <row r="127" spans="1:11">
      <c r="A127" t="s">
        <v>491</v>
      </c>
      <c r="B127" t="s">
        <v>508</v>
      </c>
      <c r="C127" t="s">
        <v>509</v>
      </c>
      <c r="D127" t="s">
        <v>508</v>
      </c>
      <c r="E127" t="s">
        <v>510</v>
      </c>
      <c r="F127">
        <v>1</v>
      </c>
      <c r="G127">
        <v>4.8600000000000004E-2</v>
      </c>
      <c r="H127">
        <v>4.8600000000000004E-2</v>
      </c>
      <c r="I127">
        <v>4.8599999999999997E-2</v>
      </c>
      <c r="J127">
        <v>4.8599999999999997E-2</v>
      </c>
      <c r="K127">
        <f t="shared" si="1"/>
        <v>0</v>
      </c>
    </row>
    <row r="128" spans="1:11">
      <c r="A128" t="s">
        <v>491</v>
      </c>
      <c r="B128" t="s">
        <v>511</v>
      </c>
      <c r="C128" t="s">
        <v>512</v>
      </c>
      <c r="D128" t="s">
        <v>511</v>
      </c>
      <c r="E128" t="s">
        <v>510</v>
      </c>
      <c r="F128">
        <v>1</v>
      </c>
      <c r="G128">
        <v>3.3000000000000002E-2</v>
      </c>
      <c r="H128">
        <v>3.3000000000000002E-2</v>
      </c>
      <c r="I128">
        <v>3.3000000000000002E-2</v>
      </c>
      <c r="J128">
        <v>3.3000000000000002E-2</v>
      </c>
      <c r="K128">
        <f t="shared" si="1"/>
        <v>0</v>
      </c>
    </row>
    <row r="129" spans="1:11">
      <c r="A129" t="s">
        <v>491</v>
      </c>
      <c r="B129" t="s">
        <v>513</v>
      </c>
      <c r="C129" t="s">
        <v>514</v>
      </c>
      <c r="E129" t="s">
        <v>510</v>
      </c>
      <c r="F129">
        <v>1</v>
      </c>
      <c r="G129">
        <v>0.2</v>
      </c>
      <c r="H129">
        <v>0.2</v>
      </c>
      <c r="I129">
        <v>0.22600000000000001</v>
      </c>
      <c r="J129">
        <v>0.22600000000000001</v>
      </c>
      <c r="K129">
        <f t="shared" si="1"/>
        <v>2.5999999999999995E-2</v>
      </c>
    </row>
    <row r="130" spans="1:11">
      <c r="A130" t="s">
        <v>491</v>
      </c>
      <c r="B130" t="s">
        <v>515</v>
      </c>
      <c r="C130" t="s">
        <v>516</v>
      </c>
      <c r="D130" t="s">
        <v>515</v>
      </c>
      <c r="E130" t="s">
        <v>510</v>
      </c>
      <c r="F130">
        <v>1</v>
      </c>
      <c r="G130">
        <v>5.0000000000000001E-3</v>
      </c>
      <c r="H130">
        <v>5.0000000000000001E-3</v>
      </c>
      <c r="I130">
        <v>5.0000000000000001E-3</v>
      </c>
      <c r="J130">
        <v>5.0000000000000001E-3</v>
      </c>
      <c r="K130">
        <f t="shared" si="1"/>
        <v>0</v>
      </c>
    </row>
    <row r="131" spans="1:11">
      <c r="A131" t="s">
        <v>475</v>
      </c>
      <c r="B131" t="s">
        <v>517</v>
      </c>
      <c r="C131" t="s">
        <v>518</v>
      </c>
      <c r="D131" t="s">
        <v>517</v>
      </c>
      <c r="E131" t="s">
        <v>519</v>
      </c>
      <c r="F131">
        <v>1</v>
      </c>
      <c r="G131">
        <v>1.6000000000000001E-3</v>
      </c>
      <c r="H131">
        <v>1.6000000000000001E-3</v>
      </c>
      <c r="I131">
        <v>1.6000000000000001E-3</v>
      </c>
      <c r="J131">
        <v>1.6000000000000001E-3</v>
      </c>
      <c r="K131">
        <f t="shared" ref="K131:K146" si="2">J131-H131</f>
        <v>0</v>
      </c>
    </row>
    <row r="132" spans="1:11">
      <c r="A132" t="s">
        <v>475</v>
      </c>
      <c r="B132" t="s">
        <v>520</v>
      </c>
      <c r="C132" t="s">
        <v>521</v>
      </c>
      <c r="D132" t="s">
        <v>520</v>
      </c>
      <c r="E132" t="s">
        <v>522</v>
      </c>
      <c r="F132">
        <v>2</v>
      </c>
      <c r="G132">
        <v>6.1999999999999998E-3</v>
      </c>
      <c r="H132">
        <v>1.24E-2</v>
      </c>
      <c r="I132">
        <v>6.1999999999999998E-3</v>
      </c>
      <c r="J132">
        <v>1.24E-2</v>
      </c>
      <c r="K132">
        <f t="shared" si="2"/>
        <v>0</v>
      </c>
    </row>
    <row r="133" spans="1:11">
      <c r="A133" t="s">
        <v>475</v>
      </c>
      <c r="B133" t="s">
        <v>523</v>
      </c>
      <c r="C133" t="s">
        <v>524</v>
      </c>
      <c r="D133" t="s">
        <v>525</v>
      </c>
      <c r="E133" t="s">
        <v>522</v>
      </c>
      <c r="F133">
        <f>1/10+1/360</f>
        <v>0.10277777777777779</v>
      </c>
      <c r="G133">
        <v>2.2000000000000001E-3</v>
      </c>
      <c r="H133">
        <v>2.2611111111111115E-4</v>
      </c>
      <c r="I133">
        <v>2.2000000000000001E-3</v>
      </c>
      <c r="J133">
        <v>2.2611111111111115E-4</v>
      </c>
      <c r="K133">
        <f t="shared" si="2"/>
        <v>0</v>
      </c>
    </row>
    <row r="134" spans="1:11">
      <c r="A134" t="s">
        <v>475</v>
      </c>
      <c r="B134" t="s">
        <v>526</v>
      </c>
      <c r="C134" t="s">
        <v>527</v>
      </c>
      <c r="D134" t="s">
        <v>528</v>
      </c>
      <c r="E134" t="s">
        <v>529</v>
      </c>
      <c r="F134">
        <v>0.1</v>
      </c>
      <c r="G134">
        <v>0</v>
      </c>
      <c r="H134">
        <v>0</v>
      </c>
      <c r="I134">
        <v>1.43E-2</v>
      </c>
      <c r="J134">
        <v>1.4300000000000001E-3</v>
      </c>
      <c r="K134">
        <f t="shared" si="2"/>
        <v>1.4300000000000001E-3</v>
      </c>
    </row>
    <row r="135" spans="1:11">
      <c r="A135" t="s">
        <v>475</v>
      </c>
      <c r="B135" t="s">
        <v>530</v>
      </c>
      <c r="C135" t="s">
        <v>531</v>
      </c>
      <c r="D135" t="str">
        <f>B135</f>
        <v>510.01021.005</v>
      </c>
      <c r="E135" t="s">
        <v>532</v>
      </c>
      <c r="F135">
        <v>1</v>
      </c>
      <c r="G135">
        <v>4.4999999999999997E-3</v>
      </c>
      <c r="H135">
        <v>4.4999999999999997E-3</v>
      </c>
      <c r="I135">
        <v>4.4999999999999997E-3</v>
      </c>
      <c r="J135">
        <v>4.4999999999999997E-3</v>
      </c>
      <c r="K135">
        <f t="shared" si="2"/>
        <v>0</v>
      </c>
    </row>
    <row r="136" spans="1:11">
      <c r="A136" t="s">
        <v>475</v>
      </c>
      <c r="B136" t="s">
        <v>533</v>
      </c>
      <c r="C136" t="s">
        <v>534</v>
      </c>
      <c r="D136" t="s">
        <v>535</v>
      </c>
      <c r="E136" t="s">
        <v>536</v>
      </c>
      <c r="F136">
        <v>1</v>
      </c>
      <c r="G136">
        <v>3.6999999999999998E-2</v>
      </c>
      <c r="H136">
        <v>3.6999999999999998E-2</v>
      </c>
      <c r="I136">
        <v>3.6999999999999998E-2</v>
      </c>
      <c r="J136">
        <v>3.6999999999999998E-2</v>
      </c>
      <c r="K136">
        <f t="shared" si="2"/>
        <v>0</v>
      </c>
    </row>
    <row r="137" spans="1:11">
      <c r="A137" t="s">
        <v>537</v>
      </c>
      <c r="B137" t="s">
        <v>538</v>
      </c>
      <c r="C137" t="s">
        <v>539</v>
      </c>
      <c r="D137" t="str">
        <f>B137</f>
        <v>520.02388.005</v>
      </c>
      <c r="E137" t="s">
        <v>540</v>
      </c>
      <c r="F137">
        <v>0.1</v>
      </c>
      <c r="G137">
        <v>1.032</v>
      </c>
      <c r="H137">
        <v>0.10320000000000001</v>
      </c>
      <c r="I137">
        <v>1.032</v>
      </c>
      <c r="J137">
        <v>0.10320000000000001</v>
      </c>
      <c r="K137">
        <f t="shared" si="2"/>
        <v>0</v>
      </c>
    </row>
    <row r="138" spans="1:11">
      <c r="A138" t="s">
        <v>537</v>
      </c>
      <c r="B138" t="s">
        <v>541</v>
      </c>
      <c r="C138" t="s">
        <v>542</v>
      </c>
      <c r="D138" t="str">
        <f>B138</f>
        <v>520.02389.005</v>
      </c>
      <c r="E138" t="s">
        <v>536</v>
      </c>
      <c r="F138">
        <v>0.2</v>
      </c>
      <c r="G138">
        <v>0.14799999999999999</v>
      </c>
      <c r="H138">
        <v>2.9600000000000001E-2</v>
      </c>
      <c r="I138">
        <v>0.14799999999999999</v>
      </c>
      <c r="J138">
        <v>2.9600000000000001E-2</v>
      </c>
      <c r="K138">
        <f t="shared" si="2"/>
        <v>0</v>
      </c>
    </row>
    <row r="139" spans="1:11">
      <c r="A139" t="s">
        <v>543</v>
      </c>
      <c r="B139" t="s">
        <v>544</v>
      </c>
      <c r="C139" t="s">
        <v>545</v>
      </c>
      <c r="D139" t="s">
        <v>546</v>
      </c>
      <c r="E139" t="s">
        <v>536</v>
      </c>
      <c r="F139">
        <v>1</v>
      </c>
      <c r="G139">
        <v>0.40799999999999997</v>
      </c>
      <c r="H139">
        <v>0.40799999999999997</v>
      </c>
      <c r="I139">
        <v>0.40799999999999997</v>
      </c>
      <c r="J139">
        <v>0.40799999999999997</v>
      </c>
      <c r="K139">
        <f t="shared" si="2"/>
        <v>0</v>
      </c>
    </row>
    <row r="140" spans="1:11">
      <c r="A140" t="s">
        <v>475</v>
      </c>
      <c r="B140" t="s">
        <v>547</v>
      </c>
      <c r="C140" t="s">
        <v>548</v>
      </c>
      <c r="D140" t="s">
        <v>547</v>
      </c>
      <c r="E140" t="s">
        <v>549</v>
      </c>
      <c r="F140">
        <v>2.1999999999999999E-2</v>
      </c>
      <c r="G140">
        <v>0.24005000000000001</v>
      </c>
      <c r="H140">
        <v>5.2811000000000004E-3</v>
      </c>
      <c r="I140">
        <v>0.23524999999999999</v>
      </c>
      <c r="J140">
        <v>5.1754999999999995E-3</v>
      </c>
      <c r="K140">
        <f t="shared" si="2"/>
        <v>-1.0560000000000083E-4</v>
      </c>
    </row>
    <row r="141" spans="1:11">
      <c r="C141" t="s">
        <v>550</v>
      </c>
      <c r="F141">
        <f>1/320</f>
        <v>3.1250000000000002E-3</v>
      </c>
      <c r="G141">
        <v>1.02</v>
      </c>
      <c r="H141">
        <v>3.1875000000000002E-3</v>
      </c>
      <c r="I141">
        <v>3.1875000000000002E-3</v>
      </c>
      <c r="J141">
        <v>3.1875000000000002E-3</v>
      </c>
      <c r="K141">
        <f t="shared" si="2"/>
        <v>0</v>
      </c>
    </row>
    <row r="142" spans="1:11">
      <c r="A142" t="s">
        <v>537</v>
      </c>
      <c r="B142" t="s">
        <v>551</v>
      </c>
      <c r="C142" t="s">
        <v>552</v>
      </c>
      <c r="D142">
        <v>5812191016</v>
      </c>
      <c r="E142" t="s">
        <v>553</v>
      </c>
      <c r="F142">
        <f>1/320</f>
        <v>3.1250000000000002E-3</v>
      </c>
      <c r="G142">
        <v>10.8</v>
      </c>
      <c r="H142">
        <v>3.3750000000000002E-2</v>
      </c>
      <c r="I142">
        <v>10.8</v>
      </c>
      <c r="J142">
        <v>3.3750000000000002E-2</v>
      </c>
      <c r="K142">
        <f t="shared" si="2"/>
        <v>0</v>
      </c>
    </row>
    <row r="143" spans="1:11">
      <c r="A143" t="s">
        <v>554</v>
      </c>
      <c r="B143" t="s">
        <v>555</v>
      </c>
      <c r="C143" t="s">
        <v>556</v>
      </c>
      <c r="E143" t="s">
        <v>557</v>
      </c>
      <c r="F143">
        <v>1</v>
      </c>
      <c r="G143">
        <v>0</v>
      </c>
      <c r="H143">
        <v>0</v>
      </c>
      <c r="I143">
        <v>0</v>
      </c>
      <c r="J143">
        <v>0</v>
      </c>
      <c r="K143">
        <f t="shared" si="2"/>
        <v>0</v>
      </c>
    </row>
    <row r="144" spans="1:11">
      <c r="A144" t="s">
        <v>554</v>
      </c>
      <c r="B144" t="s">
        <v>558</v>
      </c>
      <c r="C144" t="s">
        <v>559</v>
      </c>
      <c r="E144" t="s">
        <v>557</v>
      </c>
      <c r="F144">
        <v>1</v>
      </c>
      <c r="G144">
        <v>2.39</v>
      </c>
      <c r="H144">
        <v>2.39</v>
      </c>
      <c r="I144">
        <v>2.39</v>
      </c>
      <c r="J144">
        <v>2.39</v>
      </c>
      <c r="K144">
        <f t="shared" si="2"/>
        <v>0</v>
      </c>
    </row>
    <row r="145" spans="1:11">
      <c r="A145" t="s">
        <v>560</v>
      </c>
      <c r="B145" t="s">
        <v>561</v>
      </c>
      <c r="C145" t="s">
        <v>562</v>
      </c>
      <c r="E145" t="s">
        <v>557</v>
      </c>
      <c r="F145">
        <v>1</v>
      </c>
      <c r="G145">
        <v>0</v>
      </c>
      <c r="H145">
        <v>0</v>
      </c>
      <c r="I145">
        <v>0</v>
      </c>
      <c r="J145">
        <v>0</v>
      </c>
      <c r="K145">
        <f t="shared" si="2"/>
        <v>0</v>
      </c>
    </row>
    <row r="146" spans="1:11">
      <c r="A146" t="s">
        <v>560</v>
      </c>
      <c r="B146" t="s">
        <v>563</v>
      </c>
      <c r="C146" t="s">
        <v>564</v>
      </c>
      <c r="E146" t="s">
        <v>557</v>
      </c>
      <c r="F146">
        <v>1</v>
      </c>
      <c r="G146">
        <v>13.39</v>
      </c>
      <c r="H146">
        <v>13.39</v>
      </c>
      <c r="I146">
        <v>13.39</v>
      </c>
      <c r="J146">
        <v>13.39</v>
      </c>
      <c r="K146">
        <f t="shared" si="2"/>
        <v>0</v>
      </c>
    </row>
    <row r="147" spans="1:11">
      <c r="G147" t="s">
        <v>565</v>
      </c>
      <c r="H147">
        <f>SUM(H2:H146)</f>
        <v>45.859624711111096</v>
      </c>
      <c r="J147">
        <f>SUM(J2:J146)</f>
        <v>44.979403111111118</v>
      </c>
      <c r="K147">
        <f>H147-J147</f>
        <v>0.8802215999999774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9"/>
  <sheetViews>
    <sheetView tabSelected="1" zoomScale="70" zoomScaleNormal="70" workbookViewId="0">
      <selection activeCell="F9" sqref="F9"/>
    </sheetView>
  </sheetViews>
  <sheetFormatPr defaultColWidth="28.6640625" defaultRowHeight="16.2"/>
  <cols>
    <col min="1" max="1" width="31.88671875" style="3" customWidth="1"/>
    <col min="2" max="2" width="28.6640625" style="3"/>
    <col min="3" max="3" width="58.77734375" style="4" customWidth="1"/>
    <col min="4" max="4" width="47.88671875" style="4" customWidth="1"/>
    <col min="5" max="5" width="65" style="1" bestFit="1" customWidth="1"/>
    <col min="6" max="16384" width="28.6640625" style="1"/>
  </cols>
  <sheetData>
    <row r="1" spans="1:5" ht="28.5" customHeight="1">
      <c r="A1" s="15"/>
      <c r="B1" s="15"/>
      <c r="C1" s="15"/>
      <c r="D1" s="16"/>
    </row>
    <row r="2" spans="1:5" s="8" customFormat="1" ht="44.55" customHeight="1">
      <c r="A2" s="6" t="s">
        <v>576</v>
      </c>
      <c r="B2" s="7" t="s">
        <v>577</v>
      </c>
      <c r="C2" s="17" t="s">
        <v>578</v>
      </c>
      <c r="D2" s="17" t="s">
        <v>579</v>
      </c>
      <c r="E2" s="13"/>
    </row>
    <row r="3" spans="1:5">
      <c r="A3" s="5" t="s">
        <v>575</v>
      </c>
      <c r="B3" s="5" t="s">
        <v>575</v>
      </c>
      <c r="C3" s="14"/>
      <c r="D3" s="14"/>
      <c r="E3" s="14"/>
    </row>
    <row r="4" spans="1:5" ht="96" customHeight="1">
      <c r="A4" s="18" t="s">
        <v>583</v>
      </c>
      <c r="B4" s="18" t="s">
        <v>582</v>
      </c>
      <c r="C4" s="9" t="s">
        <v>580</v>
      </c>
      <c r="D4" s="2"/>
      <c r="E4" s="21"/>
    </row>
    <row r="5" spans="1:5" ht="96" customHeight="1">
      <c r="A5" s="19"/>
      <c r="B5" s="19"/>
      <c r="C5" s="9" t="s">
        <v>584</v>
      </c>
      <c r="D5" s="2"/>
      <c r="E5" s="22"/>
    </row>
    <row r="6" spans="1:5" ht="96" customHeight="1">
      <c r="A6" s="20"/>
      <c r="B6" s="20"/>
      <c r="C6" s="10" t="s">
        <v>581</v>
      </c>
      <c r="D6" s="10"/>
      <c r="E6" s="11"/>
    </row>
    <row r="7" spans="1:5" ht="96" customHeight="1">
      <c r="A7" s="18" t="s">
        <v>585</v>
      </c>
      <c r="B7" s="18" t="s">
        <v>586</v>
      </c>
      <c r="C7" s="9" t="s">
        <v>580</v>
      </c>
      <c r="D7" s="2"/>
      <c r="E7" s="21"/>
    </row>
    <row r="8" spans="1:5" ht="96" customHeight="1">
      <c r="A8" s="19"/>
      <c r="B8" s="19"/>
      <c r="C8" s="9" t="s">
        <v>584</v>
      </c>
      <c r="D8" s="2"/>
      <c r="E8" s="22"/>
    </row>
    <row r="9" spans="1:5" ht="96" customHeight="1">
      <c r="A9" s="20"/>
      <c r="B9" s="20"/>
      <c r="C9" s="10" t="s">
        <v>581</v>
      </c>
      <c r="D9" s="10"/>
      <c r="E9" s="11"/>
    </row>
  </sheetData>
  <mergeCells count="10">
    <mergeCell ref="E2:E3"/>
    <mergeCell ref="A1:D1"/>
    <mergeCell ref="C2:C3"/>
    <mergeCell ref="D2:D3"/>
    <mergeCell ref="A4:A6"/>
    <mergeCell ref="B4:B6"/>
    <mergeCell ref="E4:E5"/>
    <mergeCell ref="A7:A9"/>
    <mergeCell ref="B7:B9"/>
    <mergeCell ref="E7:E8"/>
  </mergeCells>
  <phoneticPr fontId="7" type="noConversion"/>
  <pageMargins left="0.7" right="0.7" top="0.75" bottom="0.75" header="0.3" footer="0.3"/>
  <pageSetup paperSize="9" orientation="portrait" r:id="rId1"/>
  <legacyDrawing r:id="rId2"/>
  <oleObjects>
    <oleObject progId="Worksheet" dvAspect="DVASPECT_ICON" shapeId="1038" r:id="rId3"/>
    <oleObject progId="Worksheet" dvAspect="DVASPECT_ICON" shapeId="1039" r:id="rId4"/>
    <oleObject progId="Acrobat Document" dvAspect="DVASPECT_ICON" shapeId="1040" r:id="rId5"/>
    <oleObject progId="Acrobat Document" dvAspect="DVASPECT_ICON" shapeId="1041" r:id="rId6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BOM cost plan</vt:lpstr>
      <vt:lpstr>MoH plan</vt:lpstr>
      <vt:lpstr>BOM</vt:lpstr>
      <vt:lpstr>2nd source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820059</cp:lastModifiedBy>
  <dcterms:created xsi:type="dcterms:W3CDTF">2020-01-09T08:39:31Z</dcterms:created>
  <dcterms:modified xsi:type="dcterms:W3CDTF">2021-08-12T08:42:12Z</dcterms:modified>
</cp:coreProperties>
</file>